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a.sharepoint.com/sites/COO-UKAB/Department/Website/Drones Airprox Count/2026/"/>
    </mc:Choice>
  </mc:AlternateContent>
  <xr:revisionPtr revIDLastSave="132" documentId="8_{E2819812-7E56-4046-B0EE-59AC25929B46}" xr6:coauthVersionLast="47" xr6:coauthVersionMax="47" xr10:uidLastSave="{404C2A21-6C83-4FDE-9A75-0D003BD70FDD}"/>
  <bookViews>
    <workbookView xWindow="28680" yWindow="-120" windowWidth="29040" windowHeight="15720" xr2:uid="{00000000-000D-0000-FFFF-FFFF00000000}"/>
  </bookViews>
  <sheets>
    <sheet name="UA_Other Data" sheetId="1" r:id="rId1"/>
    <sheet name="By Month" sheetId="6" r:id="rId2"/>
    <sheet name="By Risk" sheetId="7" r:id="rId3"/>
    <sheet name="By Alt 1000s (0-500 inc)" sheetId="4" r:id="rId4"/>
    <sheet name="By Alt 1000s" sheetId="5" r:id="rId5"/>
  </sheets>
  <definedNames>
    <definedName name="_xlnm._FilterDatabase" localSheetId="0" hidden="1">'UA_Other Data'!$A$1:$S$993</definedName>
  </definedNames>
  <calcPr calcId="191028"/>
  <pivotCaches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10" i="1" l="1"/>
  <c r="W810" i="1"/>
  <c r="V810" i="1"/>
  <c r="M20" i="5"/>
  <c r="D20" i="5"/>
  <c r="E20" i="5"/>
  <c r="F20" i="5"/>
  <c r="G20" i="5"/>
  <c r="H20" i="5"/>
  <c r="I20" i="5"/>
  <c r="J20" i="5"/>
  <c r="K20" i="5"/>
  <c r="L20" i="5"/>
  <c r="N20" i="5"/>
  <c r="O20" i="5"/>
  <c r="P20" i="5"/>
  <c r="Q20" i="5"/>
  <c r="R20" i="5"/>
  <c r="S20" i="5"/>
  <c r="T20" i="5"/>
  <c r="U20" i="5"/>
  <c r="V20" i="5"/>
  <c r="W20" i="5" l="1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E21" i="4"/>
  <c r="D21" i="4"/>
  <c r="G15" i="6"/>
  <c r="B15" i="6"/>
  <c r="X811" i="1"/>
  <c r="W811" i="1"/>
  <c r="V811" i="1"/>
  <c r="U811" i="1"/>
  <c r="T811" i="1"/>
  <c r="U810" i="1"/>
  <c r="T810" i="1"/>
  <c r="X20" i="4"/>
  <c r="D15" i="6"/>
  <c r="E15" i="6"/>
  <c r="F15" i="6"/>
  <c r="H15" i="6"/>
  <c r="I15" i="6"/>
  <c r="J15" i="6"/>
  <c r="K15" i="6"/>
  <c r="L15" i="6"/>
  <c r="M15" i="6"/>
  <c r="C15" i="6"/>
  <c r="N14" i="6"/>
  <c r="Y811" i="1" l="1"/>
  <c r="V17" i="5" l="1"/>
  <c r="V18" i="5"/>
  <c r="V19" i="5"/>
  <c r="U16" i="5"/>
  <c r="U17" i="5"/>
  <c r="U18" i="5"/>
  <c r="U19" i="5"/>
  <c r="T16" i="5"/>
  <c r="T17" i="5"/>
  <c r="T18" i="5"/>
  <c r="T19" i="5"/>
  <c r="S17" i="5"/>
  <c r="S18" i="5"/>
  <c r="S19" i="5"/>
  <c r="R16" i="5"/>
  <c r="R17" i="5"/>
  <c r="R18" i="5"/>
  <c r="R19" i="5"/>
  <c r="Q16" i="5"/>
  <c r="Q17" i="5"/>
  <c r="Q18" i="5"/>
  <c r="Q19" i="5"/>
  <c r="P17" i="5"/>
  <c r="P18" i="5"/>
  <c r="P19" i="5"/>
  <c r="O17" i="5"/>
  <c r="O18" i="5"/>
  <c r="O19" i="5"/>
  <c r="N16" i="5"/>
  <c r="N17" i="5"/>
  <c r="N18" i="5"/>
  <c r="N19" i="5"/>
  <c r="M16" i="5"/>
  <c r="M17" i="5"/>
  <c r="M18" i="5"/>
  <c r="M19" i="5"/>
  <c r="L16" i="5"/>
  <c r="L17" i="5"/>
  <c r="L18" i="5"/>
  <c r="L19" i="5"/>
  <c r="K17" i="5"/>
  <c r="K18" i="5"/>
  <c r="K19" i="5"/>
  <c r="J16" i="5"/>
  <c r="J17" i="5"/>
  <c r="J18" i="5"/>
  <c r="J19" i="5"/>
  <c r="I13" i="5"/>
  <c r="I14" i="5"/>
  <c r="I15" i="5"/>
  <c r="I16" i="5"/>
  <c r="I17" i="5"/>
  <c r="I18" i="5"/>
  <c r="I19" i="5"/>
  <c r="H17" i="5"/>
  <c r="H18" i="5"/>
  <c r="H19" i="5"/>
  <c r="G18" i="5"/>
  <c r="G19" i="5"/>
  <c r="F18" i="5"/>
  <c r="F19" i="5"/>
  <c r="E18" i="5"/>
  <c r="E19" i="5"/>
  <c r="D18" i="5"/>
  <c r="D19" i="5"/>
  <c r="X19" i="4"/>
  <c r="X21" i="4" s="1"/>
  <c r="X18" i="4"/>
  <c r="N13" i="6"/>
  <c r="N15" i="6" s="1"/>
  <c r="X809" i="1"/>
  <c r="W809" i="1"/>
  <c r="V809" i="1"/>
  <c r="U809" i="1"/>
  <c r="T809" i="1"/>
  <c r="T795" i="1"/>
  <c r="U795" i="1"/>
  <c r="V795" i="1"/>
  <c r="W795" i="1"/>
  <c r="Y796" i="1"/>
  <c r="T797" i="1"/>
  <c r="U797" i="1"/>
  <c r="Y798" i="1"/>
  <c r="T799" i="1"/>
  <c r="U799" i="1"/>
  <c r="V799" i="1"/>
  <c r="W799" i="1"/>
  <c r="T800" i="1"/>
  <c r="U800" i="1"/>
  <c r="V800" i="1"/>
  <c r="W800" i="1"/>
  <c r="Y801" i="1"/>
  <c r="AK724" i="1" s="1"/>
  <c r="Y802" i="1"/>
  <c r="AK725" i="1" s="1"/>
  <c r="Y803" i="1"/>
  <c r="AK726" i="1" s="1"/>
  <c r="Y804" i="1"/>
  <c r="AK727" i="1" s="1"/>
  <c r="T805" i="1"/>
  <c r="U805" i="1"/>
  <c r="V805" i="1"/>
  <c r="W805" i="1"/>
  <c r="X805" i="1"/>
  <c r="T806" i="1"/>
  <c r="U806" i="1"/>
  <c r="V806" i="1"/>
  <c r="W806" i="1"/>
  <c r="X806" i="1"/>
  <c r="T807" i="1"/>
  <c r="U807" i="1"/>
  <c r="V807" i="1"/>
  <c r="W807" i="1"/>
  <c r="X807" i="1"/>
  <c r="T808" i="1"/>
  <c r="U808" i="1"/>
  <c r="V808" i="1"/>
  <c r="W808" i="1"/>
  <c r="X808" i="1"/>
  <c r="W18" i="5" l="1"/>
  <c r="W19" i="5"/>
  <c r="Y810" i="1"/>
  <c r="AL733" i="1" s="1"/>
  <c r="Y797" i="1"/>
  <c r="Y799" i="1"/>
  <c r="AL722" i="1" s="1"/>
  <c r="Y795" i="1"/>
  <c r="AO725" i="1"/>
  <c r="Y800" i="1"/>
  <c r="AN723" i="1" s="1"/>
  <c r="AO724" i="1"/>
  <c r="Y808" i="1"/>
  <c r="AN731" i="1" s="1"/>
  <c r="AN724" i="1"/>
  <c r="Y806" i="1"/>
  <c r="AN729" i="1" s="1"/>
  <c r="Y805" i="1"/>
  <c r="AL728" i="1" s="1"/>
  <c r="Y809" i="1"/>
  <c r="AK732" i="1" s="1"/>
  <c r="Y807" i="1"/>
  <c r="AM730" i="1" s="1"/>
  <c r="AO727" i="1"/>
  <c r="AO726" i="1"/>
  <c r="AN726" i="1"/>
  <c r="AM726" i="1"/>
  <c r="AM724" i="1"/>
  <c r="AL726" i="1"/>
  <c r="AL724" i="1"/>
  <c r="AN727" i="1"/>
  <c r="AN725" i="1"/>
  <c r="AM727" i="1"/>
  <c r="AM725" i="1"/>
  <c r="AL727" i="1"/>
  <c r="AL725" i="1"/>
  <c r="N12" i="6"/>
  <c r="N11" i="6"/>
  <c r="G17" i="5"/>
  <c r="F17" i="5"/>
  <c r="E17" i="5"/>
  <c r="D17" i="5"/>
  <c r="AO733" i="1" l="1"/>
  <c r="AM733" i="1"/>
  <c r="AN733" i="1"/>
  <c r="AK733" i="1"/>
  <c r="AM722" i="1"/>
  <c r="AN722" i="1"/>
  <c r="AL723" i="1"/>
  <c r="AO722" i="1"/>
  <c r="AK722" i="1"/>
  <c r="AO723" i="1"/>
  <c r="AM723" i="1"/>
  <c r="AK723" i="1"/>
  <c r="AO729" i="1"/>
  <c r="AK730" i="1"/>
  <c r="AN732" i="1"/>
  <c r="AO732" i="1"/>
  <c r="AM731" i="1"/>
  <c r="AN730" i="1"/>
  <c r="AM732" i="1"/>
  <c r="AK728" i="1"/>
  <c r="AK729" i="1"/>
  <c r="AM728" i="1"/>
  <c r="AL730" i="1"/>
  <c r="AL729" i="1"/>
  <c r="AO730" i="1"/>
  <c r="AO728" i="1"/>
  <c r="AO731" i="1"/>
  <c r="AN728" i="1"/>
  <c r="AM729" i="1"/>
  <c r="AL731" i="1"/>
  <c r="AK731" i="1"/>
  <c r="AL732" i="1"/>
  <c r="W17" i="5"/>
  <c r="X17" i="4"/>
  <c r="J1" i="4" l="1"/>
  <c r="X16" i="4"/>
  <c r="N9" i="6"/>
  <c r="D16" i="5"/>
  <c r="E16" i="5"/>
  <c r="F16" i="5"/>
  <c r="G16" i="5"/>
  <c r="H16" i="5"/>
  <c r="K16" i="5"/>
  <c r="O16" i="5"/>
  <c r="P16" i="5"/>
  <c r="S16" i="5"/>
  <c r="V16" i="5"/>
  <c r="W16" i="5" l="1"/>
  <c r="X15" i="4"/>
  <c r="N10" i="6" l="1"/>
  <c r="V15" i="5" l="1"/>
  <c r="U15" i="5"/>
  <c r="T15" i="5"/>
  <c r="S15" i="5"/>
  <c r="R15" i="5"/>
  <c r="Q15" i="5"/>
  <c r="P15" i="5"/>
  <c r="O15" i="5"/>
  <c r="N15" i="5"/>
  <c r="M15" i="5"/>
  <c r="L15" i="5"/>
  <c r="K15" i="5"/>
  <c r="J15" i="5"/>
  <c r="H15" i="5"/>
  <c r="G15" i="5"/>
  <c r="F15" i="5"/>
  <c r="E15" i="5"/>
  <c r="D15" i="5"/>
  <c r="W15" i="5" l="1"/>
  <c r="P1" i="5" l="1"/>
  <c r="C535" i="1" l="1"/>
  <c r="C536" i="1"/>
  <c r="C537" i="1"/>
  <c r="C538" i="1"/>
  <c r="C539" i="1"/>
  <c r="C540" i="1"/>
  <c r="C541" i="1"/>
  <c r="C542" i="1"/>
  <c r="C543" i="1"/>
  <c r="C544" i="1"/>
  <c r="C545" i="1"/>
  <c r="C546" i="1"/>
  <c r="C548" i="1"/>
  <c r="C550" i="1"/>
  <c r="C534" i="1" l="1"/>
  <c r="C533" i="1" l="1"/>
  <c r="D14" i="5" l="1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4"/>
  <c r="N8" i="6"/>
  <c r="C532" i="1"/>
  <c r="W14" i="5" l="1"/>
  <c r="C530" i="1"/>
  <c r="C531" i="1"/>
  <c r="C528" i="1" l="1"/>
  <c r="C529" i="1"/>
  <c r="C526" i="1" l="1"/>
  <c r="C527" i="1"/>
  <c r="C523" i="1" l="1"/>
  <c r="C524" i="1"/>
  <c r="C525" i="1"/>
  <c r="C521" i="1" l="1"/>
  <c r="C522" i="1"/>
  <c r="C518" i="1" l="1"/>
  <c r="C519" i="1"/>
  <c r="C520" i="1"/>
  <c r="C516" i="1" l="1"/>
  <c r="C517" i="1"/>
  <c r="C513" i="1" l="1"/>
  <c r="C514" i="1"/>
  <c r="C515" i="1"/>
  <c r="C510" i="1" l="1"/>
  <c r="C511" i="1"/>
  <c r="C512" i="1"/>
  <c r="C509" i="1" l="1"/>
  <c r="C508" i="1"/>
  <c r="C504" i="1"/>
  <c r="C505" i="1"/>
  <c r="C506" i="1"/>
  <c r="C507" i="1"/>
  <c r="C498" i="1" l="1"/>
  <c r="C499" i="1"/>
  <c r="C500" i="1"/>
  <c r="C501" i="1"/>
  <c r="C502" i="1"/>
  <c r="C503" i="1"/>
  <c r="C497" i="1" l="1"/>
  <c r="C491" i="1"/>
  <c r="C487" i="1"/>
  <c r="C488" i="1"/>
  <c r="C489" i="1"/>
  <c r="C490" i="1"/>
  <c r="C492" i="1"/>
  <c r="C493" i="1"/>
  <c r="C494" i="1"/>
  <c r="C495" i="1"/>
  <c r="C496" i="1"/>
  <c r="C484" i="1" l="1"/>
  <c r="C485" i="1"/>
  <c r="C486" i="1"/>
  <c r="C479" i="1" l="1"/>
  <c r="C480" i="1"/>
  <c r="C481" i="1"/>
  <c r="C482" i="1"/>
  <c r="C483" i="1"/>
  <c r="C478" i="1" l="1"/>
  <c r="C476" i="1" l="1"/>
  <c r="C477" i="1"/>
  <c r="C469" i="1" l="1"/>
  <c r="C470" i="1"/>
  <c r="C471" i="1"/>
  <c r="C472" i="1"/>
  <c r="C473" i="1"/>
  <c r="C474" i="1"/>
  <c r="C475" i="1"/>
  <c r="C330" i="1" l="1"/>
  <c r="C467" i="1" l="1"/>
  <c r="C468" i="1"/>
  <c r="C462" i="1" l="1"/>
  <c r="C463" i="1"/>
  <c r="C464" i="1"/>
  <c r="C465" i="1"/>
  <c r="C466" i="1"/>
  <c r="C461" i="1" l="1"/>
  <c r="C460" i="1"/>
  <c r="C455" i="1"/>
  <c r="C456" i="1"/>
  <c r="C457" i="1"/>
  <c r="C458" i="1"/>
  <c r="C459" i="1"/>
  <c r="C453" i="1" l="1"/>
  <c r="C454" i="1"/>
  <c r="C452" i="1" l="1"/>
  <c r="C446" i="1" l="1"/>
  <c r="C447" i="1"/>
  <c r="C448" i="1"/>
  <c r="C449" i="1"/>
  <c r="C450" i="1"/>
  <c r="C451" i="1"/>
  <c r="C442" i="1" l="1"/>
  <c r="C443" i="1"/>
  <c r="C444" i="1"/>
  <c r="C445" i="1"/>
  <c r="C441" i="1" l="1"/>
  <c r="C440" i="1" l="1"/>
  <c r="C439" i="1" l="1"/>
  <c r="C436" i="1" l="1"/>
  <c r="C437" i="1"/>
  <c r="C438" i="1"/>
  <c r="C433" i="1" l="1"/>
  <c r="C434" i="1"/>
  <c r="C435" i="1"/>
  <c r="C431" i="1" l="1"/>
  <c r="C432" i="1"/>
  <c r="C430" i="1" l="1"/>
  <c r="N7" i="6" l="1"/>
  <c r="C428" i="1"/>
  <c r="C429" i="1"/>
  <c r="C427" i="1" l="1"/>
  <c r="C426" i="1" l="1"/>
  <c r="C422" i="1" l="1"/>
  <c r="C423" i="1"/>
  <c r="C424" i="1"/>
  <c r="C425" i="1"/>
  <c r="C420" i="1" l="1"/>
  <c r="C421" i="1"/>
  <c r="C415" i="1" l="1"/>
  <c r="C416" i="1"/>
  <c r="C417" i="1"/>
  <c r="C418" i="1"/>
  <c r="C419" i="1"/>
  <c r="C414" i="1" l="1"/>
  <c r="C413" i="1" l="1"/>
  <c r="E5" i="5" l="1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F4" i="5"/>
  <c r="G4" i="5"/>
  <c r="H4" i="5"/>
  <c r="I4" i="5"/>
  <c r="J4" i="5"/>
  <c r="K4" i="5"/>
  <c r="K21" i="5" s="1"/>
  <c r="L4" i="5"/>
  <c r="L21" i="5" s="1"/>
  <c r="M4" i="5"/>
  <c r="N4" i="5"/>
  <c r="O4" i="5"/>
  <c r="P4" i="5"/>
  <c r="Q4" i="5"/>
  <c r="R4" i="5"/>
  <c r="S4" i="5"/>
  <c r="T4" i="5"/>
  <c r="U4" i="5"/>
  <c r="V4" i="5"/>
  <c r="E4" i="5"/>
  <c r="E21" i="5" s="1"/>
  <c r="D5" i="5"/>
  <c r="D6" i="5"/>
  <c r="D7" i="5"/>
  <c r="D8" i="5"/>
  <c r="D9" i="5"/>
  <c r="D10" i="5"/>
  <c r="D11" i="5"/>
  <c r="D12" i="5"/>
  <c r="D13" i="5"/>
  <c r="D4" i="5"/>
  <c r="X13" i="4"/>
  <c r="N6" i="6"/>
  <c r="N5" i="6"/>
  <c r="N4" i="6"/>
  <c r="N3" i="6"/>
  <c r="N2" i="6"/>
  <c r="X12" i="4"/>
  <c r="X11" i="4"/>
  <c r="X10" i="4"/>
  <c r="X9" i="4"/>
  <c r="X8" i="4"/>
  <c r="X7" i="4"/>
  <c r="X6" i="4"/>
  <c r="X5" i="4"/>
  <c r="X4" i="4"/>
  <c r="V21" i="5" l="1"/>
  <c r="D21" i="5"/>
  <c r="U21" i="5"/>
  <c r="I21" i="5"/>
  <c r="J21" i="5"/>
  <c r="H21" i="5"/>
  <c r="S21" i="5"/>
  <c r="G21" i="5"/>
  <c r="T21" i="5"/>
  <c r="F21" i="5"/>
  <c r="Q21" i="5"/>
  <c r="P21" i="5"/>
  <c r="R21" i="5"/>
  <c r="O21" i="5"/>
  <c r="N21" i="5"/>
  <c r="M21" i="5"/>
  <c r="W11" i="5"/>
  <c r="W7" i="5"/>
  <c r="W13" i="5"/>
  <c r="W6" i="5"/>
  <c r="W10" i="5"/>
  <c r="W5" i="5"/>
  <c r="W9" i="5"/>
  <c r="W4" i="5"/>
  <c r="W8" i="5"/>
  <c r="W12" i="5"/>
  <c r="W21" i="5" l="1"/>
  <c r="C407" i="1" l="1"/>
  <c r="C409" i="1"/>
  <c r="C410" i="1"/>
  <c r="C411" i="1"/>
  <c r="C412" i="1"/>
  <c r="C408" i="1"/>
  <c r="C402" i="1" l="1"/>
  <c r="C403" i="1"/>
  <c r="C404" i="1"/>
  <c r="C405" i="1"/>
  <c r="C406" i="1"/>
  <c r="C401" i="1" l="1"/>
  <c r="C398" i="1" l="1"/>
  <c r="C399" i="1"/>
  <c r="C400" i="1"/>
  <c r="C394" i="1" l="1"/>
  <c r="C395" i="1"/>
  <c r="C396" i="1"/>
  <c r="C397" i="1"/>
  <c r="C392" i="1" l="1"/>
  <c r="C393" i="1"/>
  <c r="C11" i="1" l="1"/>
  <c r="C388" i="1" l="1"/>
  <c r="C389" i="1"/>
  <c r="C390" i="1"/>
  <c r="C391" i="1"/>
  <c r="C386" i="1" l="1"/>
  <c r="C387" i="1"/>
  <c r="C382" i="1" l="1"/>
  <c r="C383" i="1"/>
  <c r="C384" i="1"/>
  <c r="C385" i="1"/>
  <c r="C372" i="1" l="1"/>
  <c r="C373" i="1"/>
  <c r="C374" i="1"/>
  <c r="C375" i="1"/>
  <c r="C376" i="1"/>
  <c r="C377" i="1"/>
  <c r="C378" i="1"/>
  <c r="C379" i="1"/>
  <c r="C380" i="1"/>
  <c r="C381" i="1"/>
  <c r="C368" i="1" l="1"/>
  <c r="C369" i="1"/>
  <c r="C370" i="1"/>
  <c r="C371" i="1"/>
  <c r="C366" i="1" l="1"/>
  <c r="C367" i="1"/>
  <c r="C349" i="1" l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233" i="1" l="1"/>
  <c r="C348" i="1"/>
  <c r="C337" i="1" l="1"/>
  <c r="C338" i="1"/>
  <c r="C339" i="1"/>
  <c r="C340" i="1"/>
  <c r="C341" i="1"/>
  <c r="C342" i="1"/>
  <c r="C343" i="1"/>
  <c r="C344" i="1"/>
  <c r="C345" i="1"/>
  <c r="C346" i="1"/>
  <c r="C347" i="1"/>
  <c r="C334" i="1" l="1"/>
  <c r="C335" i="1"/>
  <c r="C336" i="1"/>
  <c r="C327" i="1" l="1"/>
  <c r="C328" i="1"/>
  <c r="C329" i="1"/>
  <c r="C331" i="1"/>
  <c r="C332" i="1"/>
  <c r="C333" i="1"/>
  <c r="C317" i="1" l="1"/>
  <c r="C318" i="1"/>
  <c r="C319" i="1"/>
  <c r="C320" i="1"/>
  <c r="C321" i="1"/>
  <c r="C322" i="1"/>
  <c r="C323" i="1"/>
  <c r="C324" i="1"/>
  <c r="C325" i="1"/>
  <c r="C326" i="1"/>
  <c r="C313" i="1" l="1"/>
  <c r="C314" i="1"/>
  <c r="C315" i="1"/>
  <c r="C316" i="1"/>
  <c r="C306" i="1" l="1"/>
  <c r="C307" i="1"/>
  <c r="C308" i="1"/>
  <c r="C309" i="1"/>
  <c r="C310" i="1"/>
  <c r="C311" i="1"/>
  <c r="C312" i="1"/>
  <c r="C300" i="1" l="1"/>
  <c r="C301" i="1"/>
  <c r="C302" i="1"/>
  <c r="C303" i="1"/>
  <c r="C304" i="1"/>
  <c r="C305" i="1"/>
  <c r="C289" i="1" l="1"/>
  <c r="C290" i="1"/>
  <c r="C291" i="1"/>
  <c r="C292" i="1"/>
  <c r="C293" i="1"/>
  <c r="C294" i="1"/>
  <c r="C295" i="1"/>
  <c r="C296" i="1"/>
  <c r="C297" i="1"/>
  <c r="C298" i="1"/>
  <c r="C299" i="1"/>
  <c r="C287" i="1" l="1"/>
  <c r="C288" i="1"/>
  <c r="C283" i="1" l="1"/>
  <c r="C284" i="1"/>
  <c r="C285" i="1"/>
  <c r="C286" i="1"/>
  <c r="C278" i="1" l="1"/>
  <c r="C279" i="1"/>
  <c r="C280" i="1"/>
  <c r="C281" i="1"/>
  <c r="C282" i="1"/>
  <c r="C267" i="1" l="1"/>
  <c r="C277" i="1" l="1"/>
  <c r="C276" i="1" l="1"/>
  <c r="C274" i="1"/>
  <c r="C275" i="1"/>
  <c r="C273" i="1"/>
  <c r="C269" i="1"/>
  <c r="C270" i="1"/>
  <c r="C271" i="1"/>
  <c r="C272" i="1"/>
  <c r="C268" i="1"/>
  <c r="C266" i="1"/>
  <c r="C265" i="1"/>
  <c r="C263" i="1"/>
  <c r="C264" i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" i="1"/>
</calcChain>
</file>

<file path=xl/sharedStrings.xml><?xml version="1.0" encoding="utf-8"?>
<sst xmlns="http://schemas.openxmlformats.org/spreadsheetml/2006/main" count="6235" uniqueCount="1188">
  <si>
    <t>Airprox No</t>
  </si>
  <si>
    <t>Date</t>
  </si>
  <si>
    <t>Year</t>
  </si>
  <si>
    <t>Aircraft</t>
  </si>
  <si>
    <t>Object</t>
  </si>
  <si>
    <t>Latitude</t>
  </si>
  <si>
    <t>Longitude</t>
  </si>
  <si>
    <t>Alt</t>
  </si>
  <si>
    <t>Reported Location</t>
  </si>
  <si>
    <t>Drone Operator reported Airprox have the associated 'Aircraft' highlighted in red bold</t>
  </si>
  <si>
    <t>Apache</t>
  </si>
  <si>
    <t>Drone</t>
  </si>
  <si>
    <t>5113N</t>
  </si>
  <si>
    <t>00200W</t>
  </si>
  <si>
    <t>SPTA DA</t>
  </si>
  <si>
    <t>C</t>
  </si>
  <si>
    <t>Sea King</t>
  </si>
  <si>
    <t>5114N</t>
  </si>
  <si>
    <t>00201W</t>
  </si>
  <si>
    <t>A319</t>
  </si>
  <si>
    <t>Unknown</t>
  </si>
  <si>
    <t>5133N</t>
  </si>
  <si>
    <t>00241W</t>
  </si>
  <si>
    <t>Filton/Bristol CTA</t>
  </si>
  <si>
    <t>D</t>
  </si>
  <si>
    <t>R44</t>
  </si>
  <si>
    <t>Model Aircraft</t>
  </si>
  <si>
    <t>5212N</t>
  </si>
  <si>
    <t>00015E</t>
  </si>
  <si>
    <t>Cambridge</t>
  </si>
  <si>
    <t>MD902</t>
  </si>
  <si>
    <t>5106N</t>
  </si>
  <si>
    <t>00038E</t>
  </si>
  <si>
    <t>Headcorn</t>
  </si>
  <si>
    <t>B</t>
  </si>
  <si>
    <t>Tornado</t>
  </si>
  <si>
    <t>5231N</t>
  </si>
  <si>
    <t>00043E</t>
  </si>
  <si>
    <t>STANTA/ Buckenham Tofts</t>
  </si>
  <si>
    <t>C150</t>
  </si>
  <si>
    <t>5143N</t>
  </si>
  <si>
    <t>00009E</t>
  </si>
  <si>
    <t>North Weald</t>
  </si>
  <si>
    <t>E</t>
  </si>
  <si>
    <t>B737</t>
  </si>
  <si>
    <t>Balloon</t>
  </si>
  <si>
    <t>5122N</t>
  </si>
  <si>
    <t>00042E</t>
  </si>
  <si>
    <t>Detling</t>
  </si>
  <si>
    <t>DA42</t>
  </si>
  <si>
    <t>5221N</t>
  </si>
  <si>
    <t>00123W</t>
  </si>
  <si>
    <t>Coventry</t>
  </si>
  <si>
    <t>A320</t>
  </si>
  <si>
    <t>5551N</t>
  </si>
  <si>
    <t>00406W</t>
  </si>
  <si>
    <t>Glasgow Airport</t>
  </si>
  <si>
    <t>B777</t>
  </si>
  <si>
    <t>5110N</t>
  </si>
  <si>
    <t>00003W</t>
  </si>
  <si>
    <t>London Gatwick</t>
  </si>
  <si>
    <t>Tutor</t>
  </si>
  <si>
    <t>5239N</t>
  </si>
  <si>
    <t>00016W</t>
  </si>
  <si>
    <t>Peterborough</t>
  </si>
  <si>
    <t>Merlin</t>
  </si>
  <si>
    <t>5229N</t>
  </si>
  <si>
    <t>00046E</t>
  </si>
  <si>
    <t>EG D208</t>
  </si>
  <si>
    <t>ATR72-500</t>
  </si>
  <si>
    <t>5132N</t>
  </si>
  <si>
    <t>00036W</t>
  </si>
  <si>
    <t>Southend Airport</t>
  </si>
  <si>
    <t>5129N</t>
  </si>
  <si>
    <t>00032W</t>
  </si>
  <si>
    <t>London Heathrow</t>
  </si>
  <si>
    <t>A</t>
  </si>
  <si>
    <t>5006N</t>
  </si>
  <si>
    <t>00523W</t>
  </si>
  <si>
    <t>Praa Sands</t>
  </si>
  <si>
    <t>Gyroplane</t>
  </si>
  <si>
    <t>5121N</t>
  </si>
  <si>
    <t>00029W</t>
  </si>
  <si>
    <t>Rochester</t>
  </si>
  <si>
    <t>AW139</t>
  </si>
  <si>
    <t>5240N</t>
  </si>
  <si>
    <t>00122E</t>
  </si>
  <si>
    <t>Norwich</t>
  </si>
  <si>
    <t>Paraglider</t>
  </si>
  <si>
    <t>5321N</t>
  </si>
  <si>
    <t>00150W</t>
  </si>
  <si>
    <t>Rushup Edge</t>
  </si>
  <si>
    <t>E135</t>
  </si>
  <si>
    <t>5350N</t>
  </si>
  <si>
    <t>00138W</t>
  </si>
  <si>
    <t>Leeds Bradford Airport</t>
  </si>
  <si>
    <t>SAAB 2000</t>
  </si>
  <si>
    <t>6011N</t>
  </si>
  <si>
    <t>00114W</t>
  </si>
  <si>
    <t>Lerwick</t>
  </si>
  <si>
    <t>PA28</t>
  </si>
  <si>
    <t>5123N</t>
  </si>
  <si>
    <t>00110W</t>
  </si>
  <si>
    <t>IVO Brimpton</t>
  </si>
  <si>
    <t>00037W</t>
  </si>
  <si>
    <t>EC30</t>
  </si>
  <si>
    <t>5118N</t>
  </si>
  <si>
    <t>00007W</t>
  </si>
  <si>
    <t>Kenley</t>
  </si>
  <si>
    <t>DHC8</t>
  </si>
  <si>
    <t>5130N</t>
  </si>
  <si>
    <t>London City Airport</t>
  </si>
  <si>
    <t>5208N</t>
  </si>
  <si>
    <t>00108E</t>
  </si>
  <si>
    <t>Wattisham</t>
  </si>
  <si>
    <t>B752</t>
  </si>
  <si>
    <t>5324N</t>
  </si>
  <si>
    <t>00211W</t>
  </si>
  <si>
    <t>Manchester Airport</t>
  </si>
  <si>
    <t>Lynx</t>
  </si>
  <si>
    <t>5131N</t>
  </si>
  <si>
    <t>00231W</t>
  </si>
  <si>
    <t>Bristol Airport</t>
  </si>
  <si>
    <t>RJ85</t>
  </si>
  <si>
    <t>5146N</t>
  </si>
  <si>
    <t>Southend</t>
  </si>
  <si>
    <t>5138N</t>
  </si>
  <si>
    <t>00019E</t>
  </si>
  <si>
    <t>Lambourne</t>
  </si>
  <si>
    <t>B757-236</t>
  </si>
  <si>
    <t>5313N</t>
  </si>
  <si>
    <t>00210W</t>
  </si>
  <si>
    <t>Macclesfield</t>
  </si>
  <si>
    <t>Vans RV6A</t>
  </si>
  <si>
    <t>5210N</t>
  </si>
  <si>
    <t>Byfield, Northampton</t>
  </si>
  <si>
    <t>Cavalon Gyroplane</t>
  </si>
  <si>
    <t>5117N</t>
  </si>
  <si>
    <t>00034E</t>
  </si>
  <si>
    <t>EV97 Eurostar</t>
  </si>
  <si>
    <t>5237N</t>
  </si>
  <si>
    <t>00309W</t>
  </si>
  <si>
    <t>Welshpool</t>
  </si>
  <si>
    <t>RJ1H</t>
  </si>
  <si>
    <t>00036E</t>
  </si>
  <si>
    <t>B737-800</t>
  </si>
  <si>
    <t>5349N</t>
  </si>
  <si>
    <t>00135W</t>
  </si>
  <si>
    <t>Be20</t>
  </si>
  <si>
    <t>5100N</t>
  </si>
  <si>
    <t>00119W</t>
  </si>
  <si>
    <t>Southampton Airport</t>
  </si>
  <si>
    <t>5059N</t>
  </si>
  <si>
    <t>00120W</t>
  </si>
  <si>
    <t>Chinook</t>
  </si>
  <si>
    <t>00105W</t>
  </si>
  <si>
    <t>Odiham</t>
  </si>
  <si>
    <t>00042W</t>
  </si>
  <si>
    <t>Dornier D328-100</t>
  </si>
  <si>
    <t>5326N</t>
  </si>
  <si>
    <t>00205W</t>
  </si>
  <si>
    <t>Stockport</t>
  </si>
  <si>
    <t xml:space="preserve">A321-231 </t>
  </si>
  <si>
    <t>5226N</t>
  </si>
  <si>
    <t>00143W</t>
  </si>
  <si>
    <t>Birmingham Airport</t>
  </si>
  <si>
    <t>B738</t>
  </si>
  <si>
    <t>5154N</t>
  </si>
  <si>
    <t>00024E</t>
  </si>
  <si>
    <t>London Stansted</t>
  </si>
  <si>
    <t>E170</t>
  </si>
  <si>
    <t>00006W</t>
  </si>
  <si>
    <t>00034W</t>
  </si>
  <si>
    <t>5139N</t>
  </si>
  <si>
    <t>00013W</t>
  </si>
  <si>
    <t>E190</t>
  </si>
  <si>
    <t>00011 E</t>
  </si>
  <si>
    <t>5128N</t>
  </si>
  <si>
    <t>00031W</t>
  </si>
  <si>
    <t>Dornier 328-100</t>
  </si>
  <si>
    <t>5323N</t>
  </si>
  <si>
    <t>PA28RT-201</t>
  </si>
  <si>
    <t>00206W</t>
  </si>
  <si>
    <t>5228N</t>
  </si>
  <si>
    <t>00025W</t>
  </si>
  <si>
    <t>C560X</t>
  </si>
  <si>
    <t>00010E</t>
  </si>
  <si>
    <t>G2CA</t>
  </si>
  <si>
    <t>London Colney</t>
  </si>
  <si>
    <t>A380</t>
  </si>
  <si>
    <t>5216N</t>
  </si>
  <si>
    <t>00022W</t>
  </si>
  <si>
    <t>A321</t>
  </si>
  <si>
    <t>00043W</t>
  </si>
  <si>
    <t>5119N</t>
  </si>
  <si>
    <t>00023W</t>
  </si>
  <si>
    <t>00017W</t>
  </si>
  <si>
    <t>00006E</t>
  </si>
  <si>
    <t>5109N</t>
  </si>
  <si>
    <t>00010W</t>
  </si>
  <si>
    <t>5101N</t>
  </si>
  <si>
    <t>00013E</t>
  </si>
  <si>
    <t>GR4</t>
  </si>
  <si>
    <t>5600N</t>
  </si>
  <si>
    <t>00233W</t>
  </si>
  <si>
    <t>Dunbar</t>
  </si>
  <si>
    <t>East Midlands</t>
  </si>
  <si>
    <t>00002E</t>
  </si>
  <si>
    <t>00104W</t>
  </si>
  <si>
    <t>Benson</t>
  </si>
  <si>
    <t>5506N</t>
  </si>
  <si>
    <t>00127W</t>
  </si>
  <si>
    <t>Newcastle</t>
  </si>
  <si>
    <t>5141N</t>
  </si>
  <si>
    <t>00024W</t>
  </si>
  <si>
    <t>5554N</t>
  </si>
  <si>
    <t>00422W</t>
  </si>
  <si>
    <t>B757</t>
  </si>
  <si>
    <t>5322N</t>
  </si>
  <si>
    <t>00212W</t>
  </si>
  <si>
    <t>5135N</t>
  </si>
  <si>
    <t>00015W</t>
  </si>
  <si>
    <t>00009W</t>
  </si>
  <si>
    <t>5052N</t>
  </si>
  <si>
    <t>Shoreham</t>
  </si>
  <si>
    <t>Civil Helicopter</t>
  </si>
  <si>
    <t>5339N</t>
  </si>
  <si>
    <t>00234W</t>
  </si>
  <si>
    <t>Wigan</t>
  </si>
  <si>
    <t>Europa</t>
  </si>
  <si>
    <t>00121W</t>
  </si>
  <si>
    <t>East Hanney</t>
  </si>
  <si>
    <t>00018W</t>
  </si>
  <si>
    <t>DR400</t>
  </si>
  <si>
    <t>00039W</t>
  </si>
  <si>
    <t>B787</t>
  </si>
  <si>
    <t>00027W</t>
  </si>
  <si>
    <t>Ockham</t>
  </si>
  <si>
    <t>00020W</t>
  </si>
  <si>
    <t>S92</t>
  </si>
  <si>
    <t>5454N</t>
  </si>
  <si>
    <t>00255W</t>
  </si>
  <si>
    <t>Carlisle</t>
  </si>
  <si>
    <t>5107N</t>
  </si>
  <si>
    <t>5127N</t>
  </si>
  <si>
    <t>00040W</t>
  </si>
  <si>
    <t>5435N</t>
  </si>
  <si>
    <t>00249W</t>
  </si>
  <si>
    <t>Barton Fell</t>
  </si>
  <si>
    <t>5346N</t>
  </si>
  <si>
    <t>00301W</t>
  </si>
  <si>
    <t>Blackpool</t>
  </si>
  <si>
    <t>5159N</t>
  </si>
  <si>
    <t>00025E</t>
  </si>
  <si>
    <t>SF340</t>
  </si>
  <si>
    <t>5225N</t>
  </si>
  <si>
    <t>00014W</t>
  </si>
  <si>
    <t>5320N</t>
  </si>
  <si>
    <t>00147W</t>
  </si>
  <si>
    <t>Mam Tor, Castleton</t>
  </si>
  <si>
    <t>00021E</t>
  </si>
  <si>
    <t>00008W</t>
  </si>
  <si>
    <t>5222N</t>
  </si>
  <si>
    <t>00122W</t>
  </si>
  <si>
    <t>00012E</t>
  </si>
  <si>
    <t>00002W</t>
  </si>
  <si>
    <t>5136N</t>
  </si>
  <si>
    <t>Jabiru</t>
  </si>
  <si>
    <t>00308W</t>
  </si>
  <si>
    <t>CE560XL</t>
  </si>
  <si>
    <t>00018E</t>
  </si>
  <si>
    <t>Biggin Hill</t>
  </si>
  <si>
    <t>King Air</t>
  </si>
  <si>
    <t>5258N</t>
  </si>
  <si>
    <t>Cranwell</t>
  </si>
  <si>
    <t>A340</t>
  </si>
  <si>
    <t>00001E</t>
  </si>
  <si>
    <t>B747</t>
  </si>
  <si>
    <t>00254W</t>
  </si>
  <si>
    <t>Liverpool Airport</t>
  </si>
  <si>
    <t>DA-42</t>
  </si>
  <si>
    <t>5158N</t>
  </si>
  <si>
    <t>00140W</t>
  </si>
  <si>
    <t>Morton-in-Marsh</t>
  </si>
  <si>
    <t>00005E</t>
  </si>
  <si>
    <t>00003E</t>
  </si>
  <si>
    <t>00128W</t>
  </si>
  <si>
    <t>Nr Wantage</t>
  </si>
  <si>
    <t>5108N</t>
  </si>
  <si>
    <t>00056W</t>
  </si>
  <si>
    <t>00001W</t>
  </si>
  <si>
    <t>00007E</t>
  </si>
  <si>
    <t>Biggin Hold</t>
  </si>
  <si>
    <t>5144N</t>
  </si>
  <si>
    <t>B767</t>
  </si>
  <si>
    <t>00215W</t>
  </si>
  <si>
    <t>5140N</t>
  </si>
  <si>
    <t>Brookmans Park</t>
  </si>
  <si>
    <t>00257W</t>
  </si>
  <si>
    <t>Cardiff</t>
  </si>
  <si>
    <t>EC145</t>
  </si>
  <si>
    <t>Lippitts Hill</t>
  </si>
  <si>
    <t>5505N</t>
  </si>
  <si>
    <t>00137W</t>
  </si>
  <si>
    <t>Newcastle Airport</t>
  </si>
  <si>
    <t>00046W</t>
  </si>
  <si>
    <t>00055W</t>
  </si>
  <si>
    <t>CL605</t>
  </si>
  <si>
    <t>5149N</t>
  </si>
  <si>
    <t>London Luton</t>
  </si>
  <si>
    <t>Q400</t>
  </si>
  <si>
    <t>00146W</t>
  </si>
  <si>
    <t>5045N</t>
  </si>
  <si>
    <t>Bournemouth Airport</t>
  </si>
  <si>
    <t>00011W</t>
  </si>
  <si>
    <t>Tucano</t>
  </si>
  <si>
    <t>5413N</t>
  </si>
  <si>
    <t>00038W</t>
  </si>
  <si>
    <t>Vale of York</t>
  </si>
  <si>
    <t>C152</t>
  </si>
  <si>
    <t>5315N</t>
  </si>
  <si>
    <t>00057W</t>
  </si>
  <si>
    <t>Gamston</t>
  </si>
  <si>
    <t>5301N</t>
  </si>
  <si>
    <t>00131W</t>
  </si>
  <si>
    <t>5103N</t>
  </si>
  <si>
    <t>Chinoook</t>
  </si>
  <si>
    <t>5507N</t>
  </si>
  <si>
    <t>00656W</t>
  </si>
  <si>
    <t>Eglinton</t>
  </si>
  <si>
    <t>5046N</t>
  </si>
  <si>
    <t>00225W</t>
  </si>
  <si>
    <t>Jersey</t>
  </si>
  <si>
    <t>5137N</t>
  </si>
  <si>
    <t>5120N</t>
  </si>
  <si>
    <t>00008E</t>
  </si>
  <si>
    <t>00253W</t>
  </si>
  <si>
    <t>Colerne</t>
  </si>
  <si>
    <t>5536N</t>
  </si>
  <si>
    <t>00428W</t>
  </si>
  <si>
    <t>Kilmarnock</t>
  </si>
  <si>
    <t>B773ER</t>
  </si>
  <si>
    <t>5558N</t>
  </si>
  <si>
    <t>00306W</t>
  </si>
  <si>
    <t>Musselburgh</t>
  </si>
  <si>
    <t>00130W</t>
  </si>
  <si>
    <t>Faringdon</t>
  </si>
  <si>
    <t>C130</t>
  </si>
  <si>
    <t>Ladybower</t>
  </si>
  <si>
    <t>Olympic Park</t>
  </si>
  <si>
    <t>Ealing Park</t>
  </si>
  <si>
    <t>AA-1A</t>
  </si>
  <si>
    <t>5202N</t>
  </si>
  <si>
    <t>Henlow</t>
  </si>
  <si>
    <t>5156N</t>
  </si>
  <si>
    <t>5329N</t>
  </si>
  <si>
    <t>00214W</t>
  </si>
  <si>
    <t>5126N</t>
  </si>
  <si>
    <t>00058E</t>
  </si>
  <si>
    <t>Woking</t>
  </si>
  <si>
    <t>5124N</t>
  </si>
  <si>
    <t>00004W</t>
  </si>
  <si>
    <t>Biggin VOR</t>
  </si>
  <si>
    <t>5311N</t>
  </si>
  <si>
    <t>00413W</t>
  </si>
  <si>
    <t>Bangor</t>
  </si>
  <si>
    <t>B206</t>
  </si>
  <si>
    <t>London</t>
  </si>
  <si>
    <t>Squirrel</t>
  </si>
  <si>
    <t>5247N</t>
  </si>
  <si>
    <t>00244W</t>
  </si>
  <si>
    <t>Shawbury</t>
  </si>
  <si>
    <t>5054N</t>
  </si>
  <si>
    <t>00058W</t>
  </si>
  <si>
    <t>5243N</t>
  </si>
  <si>
    <t>00404W</t>
  </si>
  <si>
    <t>Barmouth Beach</t>
  </si>
  <si>
    <t>00033W</t>
  </si>
  <si>
    <t>Stoke Pogues</t>
  </si>
  <si>
    <t>Coningsby</t>
  </si>
  <si>
    <t>Eurostar</t>
  </si>
  <si>
    <t>5410N</t>
  </si>
  <si>
    <t>00242W</t>
  </si>
  <si>
    <t>Hest Bank</t>
  </si>
  <si>
    <t>5438N</t>
  </si>
  <si>
    <t>00157W</t>
  </si>
  <si>
    <t>TILNI Corridor</t>
  </si>
  <si>
    <t>00259W</t>
  </si>
  <si>
    <t>00209W</t>
  </si>
  <si>
    <t>5458N</t>
  </si>
  <si>
    <t>H125</t>
  </si>
  <si>
    <t>00047W</t>
  </si>
  <si>
    <t>Farnborough</t>
  </si>
  <si>
    <t>Hawk</t>
  </si>
  <si>
    <t>5005N</t>
  </si>
  <si>
    <t>00515W</t>
  </si>
  <si>
    <t>Culdrose</t>
  </si>
  <si>
    <t>5257N</t>
  </si>
  <si>
    <t>TNT VOR</t>
  </si>
  <si>
    <t>5200N</t>
  </si>
  <si>
    <t>South Beds</t>
  </si>
  <si>
    <t>5049N</t>
  </si>
  <si>
    <t>00027E</t>
  </si>
  <si>
    <t>5325N</t>
  </si>
  <si>
    <t>00251W</t>
  </si>
  <si>
    <t>Wildcat</t>
  </si>
  <si>
    <t>5111N</t>
  </si>
  <si>
    <t>00248W</t>
  </si>
  <si>
    <t>Glastonbury</t>
  </si>
  <si>
    <t>PA34</t>
  </si>
  <si>
    <t>00132W</t>
  </si>
  <si>
    <t>5232N</t>
  </si>
  <si>
    <t>00149W</t>
  </si>
  <si>
    <t>C402</t>
  </si>
  <si>
    <t>C550</t>
  </si>
  <si>
    <t>Northolt</t>
  </si>
  <si>
    <t>00252W</t>
  </si>
  <si>
    <t>5244N</t>
  </si>
  <si>
    <t>00228W</t>
  </si>
  <si>
    <t>Donnington</t>
  </si>
  <si>
    <t>00339W</t>
  </si>
  <si>
    <t>Edinburgh Airport</t>
  </si>
  <si>
    <t>00050W</t>
  </si>
  <si>
    <t>00053W</t>
  </si>
  <si>
    <t>AW189</t>
  </si>
  <si>
    <t>5048N</t>
  </si>
  <si>
    <t>Beaulieu</t>
  </si>
  <si>
    <t>00421W</t>
  </si>
  <si>
    <t>5741N</t>
  </si>
  <si>
    <t>Portsoy</t>
  </si>
  <si>
    <t>A139</t>
  </si>
  <si>
    <t>00101E</t>
  </si>
  <si>
    <t>Whitstable Bay</t>
  </si>
  <si>
    <t>F900</t>
  </si>
  <si>
    <t>00041W</t>
  </si>
  <si>
    <t>00011E</t>
  </si>
  <si>
    <t>Donna Nook AWR</t>
  </si>
  <si>
    <t>DA20</t>
  </si>
  <si>
    <t>5102N</t>
  </si>
  <si>
    <t>Butser Hill</t>
  </si>
  <si>
    <t>NK</t>
  </si>
  <si>
    <t>T67</t>
  </si>
  <si>
    <t>Redhill</t>
  </si>
  <si>
    <t>00005W</t>
  </si>
  <si>
    <t>00000W</t>
  </si>
  <si>
    <t>00033E</t>
  </si>
  <si>
    <t>Stapleford</t>
  </si>
  <si>
    <t>C177</t>
  </si>
  <si>
    <t>5305N</t>
  </si>
  <si>
    <t>CSDKK</t>
  </si>
  <si>
    <t>5343N</t>
  </si>
  <si>
    <t>Pole Hill</t>
  </si>
  <si>
    <t>C404</t>
  </si>
  <si>
    <t>00148W</t>
  </si>
  <si>
    <t>Morpeth</t>
  </si>
  <si>
    <t>5236N</t>
  </si>
  <si>
    <t>00102W</t>
  </si>
  <si>
    <t>Leicester</t>
  </si>
  <si>
    <t>00235W</t>
  </si>
  <si>
    <t>Chew Valley</t>
  </si>
  <si>
    <t>ATR75</t>
  </si>
  <si>
    <t>5112N</t>
  </si>
  <si>
    <t>00245W</t>
  </si>
  <si>
    <t>00320W</t>
  </si>
  <si>
    <t>5553N</t>
  </si>
  <si>
    <t>00323W</t>
  </si>
  <si>
    <t>Helicopter</t>
  </si>
  <si>
    <t>00202W</t>
  </si>
  <si>
    <t>Macclesfield Forest</t>
  </si>
  <si>
    <t>00021W</t>
  </si>
  <si>
    <t>5334N</t>
  </si>
  <si>
    <t>5147N</t>
  </si>
  <si>
    <t>00312W</t>
  </si>
  <si>
    <t>Ebbw Vale</t>
  </si>
  <si>
    <t>5056N</t>
  </si>
  <si>
    <t>5125N</t>
  </si>
  <si>
    <t>00218W</t>
  </si>
  <si>
    <t>5550N</t>
  </si>
  <si>
    <t>FA20</t>
  </si>
  <si>
    <t>5433N</t>
  </si>
  <si>
    <t>Durham Tees Valley</t>
  </si>
  <si>
    <t>5327N</t>
  </si>
  <si>
    <t>00158W</t>
  </si>
  <si>
    <t>Banbury</t>
  </si>
  <si>
    <t>5015N</t>
  </si>
  <si>
    <t>00508W</t>
  </si>
  <si>
    <t>Vans RV7</t>
  </si>
  <si>
    <t>5209N</t>
  </si>
  <si>
    <t>00109E</t>
  </si>
  <si>
    <t>Crowfield</t>
  </si>
  <si>
    <t>Falcon 20</t>
  </si>
  <si>
    <t>5504N</t>
  </si>
  <si>
    <t>Voyager</t>
  </si>
  <si>
    <t>5142N</t>
  </si>
  <si>
    <t>Brize Norton</t>
  </si>
  <si>
    <t>Leigh Flash VRP</t>
  </si>
  <si>
    <t>2 x Tornado</t>
  </si>
  <si>
    <t>5302N</t>
  </si>
  <si>
    <t>Newark</t>
  </si>
  <si>
    <t>00213W</t>
  </si>
  <si>
    <t>Dornier 328</t>
  </si>
  <si>
    <t>2 x Light Aircraft</t>
  </si>
  <si>
    <t>5053N</t>
  </si>
  <si>
    <t>Arundel</t>
  </si>
  <si>
    <t>PA31</t>
  </si>
  <si>
    <t>BN2P Islander</t>
  </si>
  <si>
    <t>5859N</t>
  </si>
  <si>
    <t>Kirkwall</t>
  </si>
  <si>
    <t>ASK21</t>
  </si>
  <si>
    <t>5151N</t>
  </si>
  <si>
    <t>London Gliding Club</t>
  </si>
  <si>
    <t>00019W</t>
  </si>
  <si>
    <t>0053W</t>
  </si>
  <si>
    <t>2 x F15</t>
  </si>
  <si>
    <t>5042N</t>
  </si>
  <si>
    <t>00353W</t>
  </si>
  <si>
    <t>Oakhamton</t>
  </si>
  <si>
    <t>EC135</t>
  </si>
  <si>
    <t>00052W</t>
  </si>
  <si>
    <t>Winslow</t>
  </si>
  <si>
    <t>F15</t>
  </si>
  <si>
    <t>RAF Lakenheath</t>
  </si>
  <si>
    <t>Falcon 2000</t>
  </si>
  <si>
    <t>00012W</t>
  </si>
  <si>
    <t>RAF Northolt</t>
  </si>
  <si>
    <t>5312N</t>
  </si>
  <si>
    <t>00159W</t>
  </si>
  <si>
    <t>B744</t>
  </si>
  <si>
    <t>5115N</t>
  </si>
  <si>
    <t>5306N</t>
  </si>
  <si>
    <t>5034N</t>
  </si>
  <si>
    <t>00455W</t>
  </si>
  <si>
    <t>Polzeath</t>
  </si>
  <si>
    <t>E195</t>
  </si>
  <si>
    <t>00317W</t>
  </si>
  <si>
    <t>Exeter</t>
  </si>
  <si>
    <t>5206N</t>
  </si>
  <si>
    <t>Guilden Morden</t>
  </si>
  <si>
    <t>Luton Airport</t>
  </si>
  <si>
    <t>5316N</t>
  </si>
  <si>
    <t>Kingsley</t>
  </si>
  <si>
    <t>00028W</t>
  </si>
  <si>
    <t>DH84</t>
  </si>
  <si>
    <t>Bovingdon</t>
  </si>
  <si>
    <t>Liberty XL2</t>
  </si>
  <si>
    <t>00004E</t>
  </si>
  <si>
    <t>Biggin</t>
  </si>
  <si>
    <t>Chippenham</t>
  </si>
  <si>
    <t>5150N</t>
  </si>
  <si>
    <t>00153W</t>
  </si>
  <si>
    <t>PC12</t>
  </si>
  <si>
    <t>Denham</t>
  </si>
  <si>
    <t>5347N</t>
  </si>
  <si>
    <t>Garforth</t>
  </si>
  <si>
    <t>5134N</t>
  </si>
  <si>
    <t>C56X</t>
  </si>
  <si>
    <t>Guildford</t>
  </si>
  <si>
    <t>5250N</t>
  </si>
  <si>
    <t>00129W</t>
  </si>
  <si>
    <t>MD900</t>
  </si>
  <si>
    <t>RV-8</t>
  </si>
  <si>
    <t>South Yately</t>
  </si>
  <si>
    <t>00026W</t>
  </si>
  <si>
    <t>00106W</t>
  </si>
  <si>
    <t>Doncaster</t>
  </si>
  <si>
    <t>A388</t>
  </si>
  <si>
    <t>5319N</t>
  </si>
  <si>
    <t>00224W</t>
  </si>
  <si>
    <t>AW169</t>
  </si>
  <si>
    <t>A330</t>
  </si>
  <si>
    <t>Nanchang CJ6</t>
  </si>
  <si>
    <t>00115W</t>
  </si>
  <si>
    <t>Popham</t>
  </si>
  <si>
    <t>Osterley Park</t>
  </si>
  <si>
    <t>Embraer 145</t>
  </si>
  <si>
    <t>Freensham Green</t>
  </si>
  <si>
    <t>5448N</t>
  </si>
  <si>
    <t>00250W</t>
  </si>
  <si>
    <t>AGPED</t>
  </si>
  <si>
    <t>5215N</t>
  </si>
  <si>
    <t>Stowmarket</t>
  </si>
  <si>
    <t>Twin Aircraft</t>
  </si>
  <si>
    <t>5432N</t>
  </si>
  <si>
    <t>00155W</t>
  </si>
  <si>
    <t>Barnard Castle</t>
  </si>
  <si>
    <t>BE90</t>
  </si>
  <si>
    <t>5234N</t>
  </si>
  <si>
    <t>G450</t>
  </si>
  <si>
    <t>00035E</t>
  </si>
  <si>
    <t>E550</t>
  </si>
  <si>
    <t>FA7X</t>
  </si>
  <si>
    <t>00112W</t>
  </si>
  <si>
    <t>00207W</t>
  </si>
  <si>
    <t>Salisbury Plain</t>
  </si>
  <si>
    <t>00204W</t>
  </si>
  <si>
    <t>ATR72</t>
  </si>
  <si>
    <t>00258W</t>
  </si>
  <si>
    <t>5256N</t>
  </si>
  <si>
    <t>00116W</t>
  </si>
  <si>
    <t>Trowell</t>
  </si>
  <si>
    <t>5044N</t>
  </si>
  <si>
    <t>00322W</t>
  </si>
  <si>
    <t>Exeter Airport</t>
  </si>
  <si>
    <t>00014E</t>
  </si>
  <si>
    <t>ROPMU</t>
  </si>
  <si>
    <t>5116N</t>
  </si>
  <si>
    <t>00117E</t>
  </si>
  <si>
    <t>Ash (near Sandwich)</t>
  </si>
  <si>
    <t>5153N</t>
  </si>
  <si>
    <t>North Tuddenham</t>
  </si>
  <si>
    <t>Sidcup</t>
  </si>
  <si>
    <t>CS1</t>
  </si>
  <si>
    <t>Wittering</t>
  </si>
  <si>
    <t>00326W</t>
  </si>
  <si>
    <t>St Athan</t>
  </si>
  <si>
    <t>00059W</t>
  </si>
  <si>
    <t>East Midlands Airport</t>
  </si>
  <si>
    <t>CS3</t>
  </si>
  <si>
    <t>00220W</t>
  </si>
  <si>
    <t>00016E</t>
  </si>
  <si>
    <t>OKVIK</t>
  </si>
  <si>
    <t>Prefect</t>
  </si>
  <si>
    <t>5249N</t>
  </si>
  <si>
    <t>Spalding</t>
  </si>
  <si>
    <t>UMLAT</t>
  </si>
  <si>
    <t>5354N</t>
  </si>
  <si>
    <t>5204N</t>
  </si>
  <si>
    <t>00118E</t>
  </si>
  <si>
    <t>Martlesham Creek</t>
  </si>
  <si>
    <t>CSDRW</t>
  </si>
  <si>
    <t>5211N</t>
  </si>
  <si>
    <t>Twinwoods</t>
  </si>
  <si>
    <t>5425N</t>
  </si>
  <si>
    <t>00520W</t>
  </si>
  <si>
    <t>Portavogie</t>
  </si>
  <si>
    <t>00256W</t>
  </si>
  <si>
    <t>PA18</t>
  </si>
  <si>
    <t>5626N</t>
  </si>
  <si>
    <t>00324W</t>
  </si>
  <si>
    <t>Perth</t>
  </si>
  <si>
    <t>00049W</t>
  </si>
  <si>
    <t>Saab 2000</t>
  </si>
  <si>
    <t>5545N</t>
  </si>
  <si>
    <t>00438W</t>
  </si>
  <si>
    <t>00103E</t>
  </si>
  <si>
    <t>5019N</t>
  </si>
  <si>
    <t>00457W</t>
  </si>
  <si>
    <t>Ladock, Cornwall</t>
  </si>
  <si>
    <t>5604N</t>
  </si>
  <si>
    <t>00315W</t>
  </si>
  <si>
    <t>00045E</t>
  </si>
  <si>
    <t>E175/E195</t>
  </si>
  <si>
    <t>00420W</t>
  </si>
  <si>
    <t>00044W</t>
  </si>
  <si>
    <t>Chichester</t>
  </si>
  <si>
    <t>Typhoon</t>
  </si>
  <si>
    <t>Grimsby</t>
  </si>
  <si>
    <t>C406</t>
  </si>
  <si>
    <t>00100W</t>
  </si>
  <si>
    <t>Towcester</t>
  </si>
  <si>
    <t>B788</t>
  </si>
  <si>
    <t>Oakham</t>
  </si>
  <si>
    <t>Gulfstream 5</t>
  </si>
  <si>
    <t>B772</t>
  </si>
  <si>
    <t>5057N</t>
  </si>
  <si>
    <t>NONVA</t>
  </si>
  <si>
    <t>5342N</t>
  </si>
  <si>
    <t>00142W</t>
  </si>
  <si>
    <t>AT76</t>
  </si>
  <si>
    <t>Avonmouth VRP</t>
  </si>
  <si>
    <t>5105N</t>
  </si>
  <si>
    <t>00035W</t>
  </si>
  <si>
    <t>Warwick</t>
  </si>
  <si>
    <t>00113W</t>
  </si>
  <si>
    <t>5328N</t>
  </si>
  <si>
    <t>Ventus</t>
  </si>
  <si>
    <t>M54 Jn3</t>
  </si>
  <si>
    <t>BE76</t>
  </si>
  <si>
    <t>00107W</t>
  </si>
  <si>
    <t>Compton</t>
  </si>
  <si>
    <t>B789</t>
  </si>
  <si>
    <t>B775</t>
  </si>
  <si>
    <t>5555N</t>
  </si>
  <si>
    <t>00303W</t>
  </si>
  <si>
    <t>5104N</t>
  </si>
  <si>
    <t>00028E</t>
  </si>
  <si>
    <t>Chelmsford</t>
  </si>
  <si>
    <t>5227N</t>
  </si>
  <si>
    <t>00145W</t>
  </si>
  <si>
    <t>Eurofox</t>
  </si>
  <si>
    <t>5353N</t>
  </si>
  <si>
    <t>Pocklington</t>
  </si>
  <si>
    <t>Bishops Waltham</t>
  </si>
  <si>
    <t>5356N</t>
  </si>
  <si>
    <t>C180</t>
  </si>
  <si>
    <t>Harlow</t>
  </si>
  <si>
    <t>5602N</t>
  </si>
  <si>
    <t>00327W</t>
  </si>
  <si>
    <t>Stansted</t>
  </si>
  <si>
    <t>Avro RJ</t>
  </si>
  <si>
    <t>Boscombe Down</t>
  </si>
  <si>
    <t>Saab 340</t>
  </si>
  <si>
    <t>5344N</t>
  </si>
  <si>
    <t>Dash 8</t>
  </si>
  <si>
    <t>00221W</t>
  </si>
  <si>
    <t>Dorchester</t>
  </si>
  <si>
    <t>5331N</t>
  </si>
  <si>
    <t>00217W</t>
  </si>
  <si>
    <t>Salford</t>
  </si>
  <si>
    <t>00103W</t>
  </si>
  <si>
    <t>Finmere</t>
  </si>
  <si>
    <t>5510N</t>
  </si>
  <si>
    <t>00649W</t>
  </si>
  <si>
    <t>Downhill</t>
  </si>
  <si>
    <t>5542N</t>
  </si>
  <si>
    <t>RAF Coningsby</t>
  </si>
  <si>
    <t>00136E</t>
  </si>
  <si>
    <t>LOGAN</t>
  </si>
  <si>
    <t>BRASO</t>
  </si>
  <si>
    <t>5224N</t>
  </si>
  <si>
    <t>00126W</t>
  </si>
  <si>
    <t>Daventry</t>
  </si>
  <si>
    <t>5603N</t>
  </si>
  <si>
    <t>00304W</t>
  </si>
  <si>
    <t>DA40</t>
  </si>
  <si>
    <t>Cranfield</t>
  </si>
  <si>
    <t>Global Express</t>
  </si>
  <si>
    <t xml:space="preserve">London Heathrow </t>
  </si>
  <si>
    <t>PA15</t>
  </si>
  <si>
    <t>Corsham</t>
  </si>
  <si>
    <t>CL60</t>
  </si>
  <si>
    <t>Embraer 170</t>
  </si>
  <si>
    <t>Romford</t>
  </si>
  <si>
    <t>Embraer 175</t>
  </si>
  <si>
    <t>5233N</t>
  </si>
  <si>
    <t>Wakefield</t>
  </si>
  <si>
    <t>Gravesend</t>
  </si>
  <si>
    <t>5332N</t>
  </si>
  <si>
    <t>5152N</t>
  </si>
  <si>
    <t>5220N</t>
  </si>
  <si>
    <t>00356W</t>
  </si>
  <si>
    <t>Swansea</t>
  </si>
  <si>
    <t>Yeovilton</t>
  </si>
  <si>
    <t>SK92</t>
  </si>
  <si>
    <t>5716N</t>
  </si>
  <si>
    <t>Aberdeen</t>
  </si>
  <si>
    <t>5423N</t>
  </si>
  <si>
    <t>SUBUK</t>
  </si>
  <si>
    <t>5345N</t>
  </si>
  <si>
    <t>00240W</t>
  </si>
  <si>
    <t>Preston</t>
  </si>
  <si>
    <t>5627N</t>
  </si>
  <si>
    <t>Broughty Castle</t>
  </si>
  <si>
    <t>Alexandra Palace</t>
  </si>
  <si>
    <t>00109W</t>
  </si>
  <si>
    <t>Silverstone</t>
  </si>
  <si>
    <t>00111W</t>
  </si>
  <si>
    <t>Sheffield</t>
  </si>
  <si>
    <t>00144W</t>
  </si>
  <si>
    <t>Helo</t>
  </si>
  <si>
    <t>Kite</t>
  </si>
  <si>
    <t xml:space="preserve">5229N </t>
  </si>
  <si>
    <t>Bexhill-on-Sea</t>
  </si>
  <si>
    <t>Embraer 190</t>
  </si>
  <si>
    <t>SODVU</t>
  </si>
  <si>
    <t>5348N</t>
  </si>
  <si>
    <t>00134W</t>
  </si>
  <si>
    <t>00156W</t>
  </si>
  <si>
    <t>Pilatus PC21</t>
  </si>
  <si>
    <t>Cabri</t>
  </si>
  <si>
    <t xml:space="preserve">5025N </t>
  </si>
  <si>
    <t>00403W</t>
  </si>
  <si>
    <t>Plympton</t>
  </si>
  <si>
    <t xml:space="preserve">5120N </t>
  </si>
  <si>
    <t>Gatwick</t>
  </si>
  <si>
    <t>5318N</t>
  </si>
  <si>
    <t>Gamston ATZ</t>
  </si>
  <si>
    <t>5439N</t>
  </si>
  <si>
    <t>000131W</t>
  </si>
  <si>
    <t>Newton Aycliffe</t>
  </si>
  <si>
    <t>00154W</t>
  </si>
  <si>
    <t>Shadow</t>
  </si>
  <si>
    <t>5500N</t>
  </si>
  <si>
    <t>00720W</t>
  </si>
  <si>
    <t>Londonderry</t>
  </si>
  <si>
    <t>AS355</t>
  </si>
  <si>
    <t xml:space="preserve">5626N </t>
  </si>
  <si>
    <t>Perth ATZ</t>
  </si>
  <si>
    <t>London CTR</t>
  </si>
  <si>
    <t>LTMA</t>
  </si>
  <si>
    <t>C172</t>
  </si>
  <si>
    <t>00554W</t>
  </si>
  <si>
    <t>Scottish FIR</t>
  </si>
  <si>
    <t>C560XL</t>
  </si>
  <si>
    <t>London TMA</t>
  </si>
  <si>
    <t>5254N</t>
  </si>
  <si>
    <t>East Midlands CTR</t>
  </si>
  <si>
    <t>EMB505</t>
  </si>
  <si>
    <t>5217N</t>
  </si>
  <si>
    <t>Birmingham CTA</t>
  </si>
  <si>
    <t>Leeds CTR</t>
  </si>
  <si>
    <t>Manchester TMA</t>
  </si>
  <si>
    <t>EC315</t>
  </si>
  <si>
    <t>5706N</t>
  </si>
  <si>
    <t>Aberdeen CTR</t>
  </si>
  <si>
    <t>Mancheter CTR</t>
  </si>
  <si>
    <t>Stansted CTR</t>
  </si>
  <si>
    <t>FR20</t>
  </si>
  <si>
    <t>Birmingham CTR</t>
  </si>
  <si>
    <t>White Waltham ATZ</t>
  </si>
  <si>
    <t>London FIR</t>
  </si>
  <si>
    <t>5028N</t>
  </si>
  <si>
    <t>Cirrus 22T</t>
  </si>
  <si>
    <t>A400</t>
  </si>
  <si>
    <t>5421N</t>
  </si>
  <si>
    <t>UK Reported UAS Strikes</t>
  </si>
  <si>
    <t>DA 40</t>
  </si>
  <si>
    <t>Location</t>
  </si>
  <si>
    <t>Height</t>
  </si>
  <si>
    <t>Report Source</t>
  </si>
  <si>
    <t>Pioneer 300 (F-GSBM) vs Valenta Ray X</t>
  </si>
  <si>
    <t>Upton-upon-Severn</t>
  </si>
  <si>
    <t>AAIB 2018 Annual Report</t>
  </si>
  <si>
    <t>00305W</t>
  </si>
  <si>
    <t>Robin DR400 (G-OFPA) vs SAS Wildthing model glider</t>
  </si>
  <si>
    <t>BA A320 (G-EUYP - BAW27G) vs Unknown</t>
  </si>
  <si>
    <t>Heathrow</t>
  </si>
  <si>
    <t>1700ft</t>
  </si>
  <si>
    <t>CAA MOR 201604902 unconfirmed</t>
  </si>
  <si>
    <t>SPTA</t>
  </si>
  <si>
    <t>BA146</t>
  </si>
  <si>
    <t>Numbers of Drone Operator reported Airprox (associated 'Aircraft' highlighted in red bold)</t>
  </si>
  <si>
    <t>Cessna 406</t>
  </si>
  <si>
    <t>00243W</t>
  </si>
  <si>
    <t>Bristol CTR</t>
  </si>
  <si>
    <t>Londom CTR</t>
  </si>
  <si>
    <t>5608N</t>
  </si>
  <si>
    <t>TB10</t>
  </si>
  <si>
    <t>5055N</t>
  </si>
  <si>
    <t>00125W</t>
  </si>
  <si>
    <t>Southampto CTR</t>
  </si>
  <si>
    <t>London/City CTR</t>
  </si>
  <si>
    <t>Robin</t>
  </si>
  <si>
    <t>5538N</t>
  </si>
  <si>
    <t>00216W</t>
  </si>
  <si>
    <t>Unknown ac</t>
  </si>
  <si>
    <t>5429N</t>
  </si>
  <si>
    <t>00526W</t>
  </si>
  <si>
    <t>AA5</t>
  </si>
  <si>
    <t>5248N</t>
  </si>
  <si>
    <t>00045W</t>
  </si>
  <si>
    <t>Halton ATZ</t>
  </si>
  <si>
    <t>5601N</t>
  </si>
  <si>
    <t>00311W</t>
  </si>
  <si>
    <t>Edinburgh CTR</t>
  </si>
  <si>
    <t>Texan T1</t>
  </si>
  <si>
    <t>5508N</t>
  </si>
  <si>
    <t>00412W</t>
  </si>
  <si>
    <t>Historic Summary</t>
  </si>
  <si>
    <t>Total</t>
  </si>
  <si>
    <t>BE200</t>
  </si>
  <si>
    <t>Stanstead CTR</t>
  </si>
  <si>
    <t>Interactive Pivot Table</t>
  </si>
  <si>
    <t>BE20</t>
  </si>
  <si>
    <t>5330N</t>
  </si>
  <si>
    <t>Manchester CTR</t>
  </si>
  <si>
    <t>A220</t>
  </si>
  <si>
    <t>Percentage Distribution by Type</t>
  </si>
  <si>
    <t>E Mids CTA</t>
  </si>
  <si>
    <t>Count of Airprox No</t>
  </si>
  <si>
    <t>E Mids CTR</t>
  </si>
  <si>
    <t>Row Labels</t>
  </si>
  <si>
    <t>Grand Total</t>
  </si>
  <si>
    <t>C208</t>
  </si>
  <si>
    <t>00039E</t>
  </si>
  <si>
    <t>Emb 175</t>
  </si>
  <si>
    <t>C525</t>
  </si>
  <si>
    <t>SportCruiser</t>
  </si>
  <si>
    <t>C680</t>
  </si>
  <si>
    <t>Glasgow CTR</t>
  </si>
  <si>
    <t>5434N</t>
  </si>
  <si>
    <t>Teeside CTR</t>
  </si>
  <si>
    <t>5230N</t>
  </si>
  <si>
    <t>Manchester CTA</t>
  </si>
  <si>
    <t>Quik GTR</t>
  </si>
  <si>
    <t>00023E</t>
  </si>
  <si>
    <t>5426N</t>
  </si>
  <si>
    <t>C182</t>
  </si>
  <si>
    <t>LBA CTR</t>
  </si>
  <si>
    <t>5452N</t>
  </si>
  <si>
    <t>Borders CTA</t>
  </si>
  <si>
    <t>5503N</t>
  </si>
  <si>
    <t>00139W</t>
  </si>
  <si>
    <t>Newcastle CTR</t>
  </si>
  <si>
    <t>002116W</t>
  </si>
  <si>
    <t>5148N</t>
  </si>
  <si>
    <t>00017E</t>
  </si>
  <si>
    <t>5447N</t>
  </si>
  <si>
    <t>Skyranger</t>
  </si>
  <si>
    <t>00107E</t>
  </si>
  <si>
    <t>AW109</t>
  </si>
  <si>
    <t>Hang Glider</t>
  </si>
  <si>
    <t>5219N</t>
  </si>
  <si>
    <t>00136W</t>
  </si>
  <si>
    <t>Daventry CTA</t>
  </si>
  <si>
    <t>00545W</t>
  </si>
  <si>
    <t>Belfast/City CTA</t>
  </si>
  <si>
    <t>00549W</t>
  </si>
  <si>
    <t>Belfast/City CTR</t>
  </si>
  <si>
    <t>H145</t>
  </si>
  <si>
    <t>5341N</t>
  </si>
  <si>
    <t>00052E</t>
  </si>
  <si>
    <t>EG D323D</t>
  </si>
  <si>
    <t>Jetstream</t>
  </si>
  <si>
    <t>5155N</t>
  </si>
  <si>
    <t>A109</t>
  </si>
  <si>
    <t>Gatwick CTR</t>
  </si>
  <si>
    <t>5145N</t>
  </si>
  <si>
    <t>Ozone</t>
  </si>
  <si>
    <t>Cabri G2</t>
  </si>
  <si>
    <t>P68</t>
  </si>
  <si>
    <t>00051W</t>
  </si>
  <si>
    <t>Doncaster CTR</t>
  </si>
  <si>
    <t>00114E</t>
  </si>
  <si>
    <t>Clacton CTA</t>
  </si>
  <si>
    <t xml:space="preserve">5132N </t>
  </si>
  <si>
    <t>00036 W</t>
  </si>
  <si>
    <t>00227W</t>
  </si>
  <si>
    <t xml:space="preserve"> 00326 W</t>
  </si>
  <si>
    <t>Learjet 75</t>
  </si>
  <si>
    <t>5630N</t>
  </si>
  <si>
    <t>Leeds/Bradford CTA</t>
  </si>
  <si>
    <t>Machester TMA</t>
  </si>
  <si>
    <t>EMB 190</t>
  </si>
  <si>
    <t>PA25</t>
  </si>
  <si>
    <t>5414N</t>
  </si>
  <si>
    <t>5033N</t>
  </si>
  <si>
    <t>5043N</t>
  </si>
  <si>
    <t>00133W</t>
  </si>
  <si>
    <t xml:space="preserve">5139N </t>
  </si>
  <si>
    <t xml:space="preserve">5128N </t>
  </si>
  <si>
    <t>00137E</t>
  </si>
  <si>
    <t>London UIR</t>
  </si>
  <si>
    <t>Luton CTA</t>
  </si>
  <si>
    <t>EMB190</t>
  </si>
  <si>
    <t>London City CTR</t>
  </si>
  <si>
    <t>00051E</t>
  </si>
  <si>
    <t>Lomdon TMA</t>
  </si>
  <si>
    <t>Luton CTR</t>
  </si>
  <si>
    <t>5657N</t>
  </si>
  <si>
    <t>Bournemouth CTR</t>
  </si>
  <si>
    <t>5238N</t>
  </si>
  <si>
    <t>F35</t>
  </si>
  <si>
    <t>5304N</t>
  </si>
  <si>
    <t>00030W</t>
  </si>
  <si>
    <t>Juno</t>
  </si>
  <si>
    <t>00548W</t>
  </si>
  <si>
    <t>Belfast TMA</t>
  </si>
  <si>
    <t>F406</t>
  </si>
  <si>
    <t>EC175</t>
  </si>
  <si>
    <t>INSERT ROWS ABOVE THIS LINE TO CAPTURE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</si>
  <si>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</si>
  <si>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</si>
  <si>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</si>
  <si>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</si>
  <si>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</si>
  <si>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</si>
  <si>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</si>
  <si>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</si>
  <si>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</si>
  <si>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</si>
  <si>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</si>
  <si>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</si>
  <si>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Up to Airprox</t>
  </si>
  <si>
    <t>Previous 5-yr's Average</t>
  </si>
  <si>
    <t>Relevant legislation</t>
  </si>
  <si>
    <t>All drones restricted to less than 400ft unless approved</t>
  </si>
  <si>
    <t>All drones to be greater than 1km from airfield boundaries</t>
  </si>
  <si>
    <t>ANO change with FRZs incorporated</t>
  </si>
  <si>
    <t>Altitude Blocks</t>
  </si>
  <si>
    <t>Data updated up to Airprox</t>
  </si>
  <si>
    <t>0-500</t>
  </si>
  <si>
    <t>501-1000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</si>
  <si>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</si>
  <si>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</si>
  <si>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</si>
  <si>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</si>
  <si>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</si>
  <si>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</si>
  <si>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</si>
  <si>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</si>
  <si>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</si>
  <si>
    <t>10001-11000</t>
  </si>
  <si>
    <t>11001-12000</t>
  </si>
  <si>
    <t>12001-13000</t>
  </si>
  <si>
    <t>13001-14000</t>
  </si>
  <si>
    <t>14001-15000</t>
  </si>
  <si>
    <t>15001-16000</t>
  </si>
  <si>
    <t>16001-17000</t>
  </si>
  <si>
    <t>17001-18000</t>
  </si>
  <si>
    <t>&gt;18000</t>
  </si>
  <si>
    <t>Altitude data automatically populates from the 0-500 worksheet</t>
  </si>
  <si>
    <t>0-1000</t>
  </si>
  <si>
    <t>00031E</t>
  </si>
  <si>
    <t>5709N</t>
  </si>
  <si>
    <t>00203W</t>
  </si>
  <si>
    <t>00108W</t>
  </si>
  <si>
    <t>Southern CTA</t>
  </si>
  <si>
    <t>5552N</t>
  </si>
  <si>
    <t>00426W</t>
  </si>
  <si>
    <t>5436N</t>
  </si>
  <si>
    <t>00531W</t>
  </si>
  <si>
    <t>A400M</t>
  </si>
  <si>
    <t>5456N</t>
  </si>
  <si>
    <t>00151W</t>
  </si>
  <si>
    <t>Newcastle CTA</t>
  </si>
  <si>
    <t>EV97</t>
  </si>
  <si>
    <t>00550W</t>
  </si>
  <si>
    <t>Belfast City CTR</t>
  </si>
  <si>
    <t>5310N</t>
  </si>
  <si>
    <t>00048W</t>
  </si>
  <si>
    <t>Puma</t>
  </si>
  <si>
    <t>5009N</t>
  </si>
  <si>
    <t>00503W</t>
  </si>
  <si>
    <t>Robin HR200</t>
  </si>
  <si>
    <t>5207N</t>
  </si>
  <si>
    <t>00113E</t>
  </si>
  <si>
    <t>A350</t>
  </si>
  <si>
    <t>000253W</t>
  </si>
  <si>
    <t>Texan II</t>
  </si>
  <si>
    <t>Coningsby MATZ</t>
  </si>
  <si>
    <t>5358N</t>
  </si>
  <si>
    <t>VATA</t>
  </si>
  <si>
    <t>00048E</t>
  </si>
  <si>
    <t>Osprey</t>
  </si>
  <si>
    <t>C42</t>
  </si>
  <si>
    <t>Texan</t>
  </si>
  <si>
    <t>EuroFox</t>
  </si>
  <si>
    <t>Teesside CTR</t>
  </si>
  <si>
    <t>Hawk T1</t>
  </si>
  <si>
    <t>Microlight</t>
  </si>
  <si>
    <t>Envoy IV</t>
  </si>
  <si>
    <t>00237W</t>
  </si>
  <si>
    <t>5245N</t>
  </si>
  <si>
    <t>East Midlands CTA</t>
  </si>
  <si>
    <t>5557N</t>
  </si>
  <si>
    <t>5255N</t>
  </si>
  <si>
    <t>Cessna 310Q</t>
  </si>
  <si>
    <t>00054W</t>
  </si>
  <si>
    <t>00238W</t>
  </si>
  <si>
    <t>Liverpool CTR</t>
  </si>
  <si>
    <t>5018N</t>
  </si>
  <si>
    <t>00518W</t>
  </si>
  <si>
    <t>Embraer E190</t>
  </si>
  <si>
    <t>S76</t>
  </si>
  <si>
    <t>00532W</t>
  </si>
  <si>
    <t>00316W</t>
  </si>
  <si>
    <t>Bell 429</t>
  </si>
  <si>
    <t>5539N</t>
  </si>
  <si>
    <t>Scottish TMA</t>
  </si>
  <si>
    <t>00333W</t>
  </si>
  <si>
    <t>5021N</t>
  </si>
  <si>
    <t>00409W</t>
  </si>
  <si>
    <t>00128E</t>
  </si>
  <si>
    <t>CAA MOR 202332634</t>
  </si>
  <si>
    <t>Glider at Dunstable Downs, struck by drone filming it</t>
  </si>
  <si>
    <t>Beagle Pup</t>
  </si>
  <si>
    <t>5512N</t>
  </si>
  <si>
    <t>00638W</t>
  </si>
  <si>
    <t>5251N</t>
  </si>
  <si>
    <t>00540W</t>
  </si>
  <si>
    <t>Newtownards ATZ</t>
  </si>
  <si>
    <t>5047N</t>
  </si>
  <si>
    <t>00115E</t>
  </si>
  <si>
    <t>Gloucester ATZ</t>
  </si>
  <si>
    <t>TB20</t>
  </si>
  <si>
    <t>Dauphin</t>
  </si>
  <si>
    <t>Jodel D112</t>
  </si>
  <si>
    <t>Reported as</t>
  </si>
  <si>
    <t>Drone/Model ac</t>
  </si>
  <si>
    <t>Model ac</t>
  </si>
  <si>
    <t>Arcus glider</t>
  </si>
  <si>
    <t>00246 W</t>
  </si>
  <si>
    <t>5409N</t>
  </si>
  <si>
    <t>5717N</t>
  </si>
  <si>
    <t>00542 W</t>
  </si>
  <si>
    <t>5528N</t>
  </si>
  <si>
    <t xml:space="preserve">5127N </t>
  </si>
  <si>
    <t xml:space="preserve">5348N </t>
  </si>
  <si>
    <t xml:space="preserve">5143N </t>
  </si>
  <si>
    <t xml:space="preserve">5130N </t>
  </si>
  <si>
    <t xml:space="preserve">5119N </t>
  </si>
  <si>
    <t xml:space="preserve">5136N </t>
  </si>
  <si>
    <t xml:space="preserve">5426N </t>
  </si>
  <si>
    <t>00302W</t>
  </si>
  <si>
    <t>Pioneer 300</t>
  </si>
  <si>
    <t xml:space="preserve">5216N </t>
  </si>
  <si>
    <t>00414W</t>
  </si>
  <si>
    <t>5205N</t>
  </si>
  <si>
    <t>Brize Norton CTR</t>
  </si>
  <si>
    <t>RV6</t>
  </si>
  <si>
    <t>RV7</t>
  </si>
  <si>
    <t>Learjet 45</t>
  </si>
  <si>
    <t>ATR42</t>
  </si>
  <si>
    <t>London/City CTA</t>
  </si>
  <si>
    <t>00235E</t>
  </si>
  <si>
    <t>00227 W</t>
  </si>
  <si>
    <t>5214N</t>
  </si>
  <si>
    <t>Shobdon ATZ</t>
  </si>
  <si>
    <t>5616N</t>
  </si>
  <si>
    <t>00335W</t>
  </si>
  <si>
    <t>Tay CTA</t>
  </si>
  <si>
    <t>Risk+J:K</t>
  </si>
  <si>
    <t>Balloon/Drone</t>
  </si>
  <si>
    <t>Ascot RA(T)</t>
  </si>
  <si>
    <t>00000E</t>
  </si>
  <si>
    <t>Alpi Pioneer</t>
  </si>
  <si>
    <t>5453N</t>
  </si>
  <si>
    <t>00605W</t>
  </si>
  <si>
    <t>5050N</t>
  </si>
  <si>
    <t>00029E</t>
  </si>
  <si>
    <t>2 x Drone</t>
  </si>
  <si>
    <t>Tecnam P2002</t>
  </si>
  <si>
    <t>00229W</t>
  </si>
  <si>
    <t>AS350</t>
  </si>
  <si>
    <t>5815N</t>
  </si>
  <si>
    <t>00501W</t>
  </si>
  <si>
    <t>5621N</t>
  </si>
  <si>
    <t>00328W</t>
  </si>
  <si>
    <t>5252N</t>
  </si>
  <si>
    <t>Ternhill ATZ</t>
  </si>
  <si>
    <t>Robinson R44</t>
  </si>
  <si>
    <t>WT9 Dynamic</t>
  </si>
  <si>
    <t>5336N</t>
  </si>
  <si>
    <t>00232W</t>
  </si>
  <si>
    <t>MD500</t>
  </si>
  <si>
    <t>5035N</t>
  </si>
  <si>
    <t>00219W</t>
  </si>
  <si>
    <t>Ikarus C42</t>
  </si>
  <si>
    <t>Hanglider</t>
  </si>
  <si>
    <t>5333N</t>
  </si>
  <si>
    <t>5537N</t>
  </si>
  <si>
    <t>Biggin Hill ATZ</t>
  </si>
  <si>
    <t>00434W</t>
  </si>
  <si>
    <t>00433W</t>
  </si>
  <si>
    <t>Valley FRZ</t>
  </si>
  <si>
    <t>Sandtoft ATZ</t>
  </si>
  <si>
    <t>00246W</t>
  </si>
  <si>
    <t>EG D3031</t>
  </si>
  <si>
    <t>630ft</t>
  </si>
  <si>
    <t>600-800</t>
  </si>
  <si>
    <t>Approach</t>
  </si>
  <si>
    <t>to 2025088</t>
  </si>
  <si>
    <t>00125E</t>
  </si>
  <si>
    <t>00429W</t>
  </si>
  <si>
    <t>(Multiple Items)</t>
  </si>
  <si>
    <t>5450N</t>
  </si>
  <si>
    <t>EG R432</t>
  </si>
  <si>
    <t>EG D125</t>
  </si>
  <si>
    <t>Phenom</t>
  </si>
  <si>
    <t>R22</t>
  </si>
  <si>
    <t>00032E</t>
  </si>
  <si>
    <t>5440N</t>
  </si>
  <si>
    <t>00604W</t>
  </si>
  <si>
    <t>Belfast CTR</t>
  </si>
  <si>
    <t>5351N</t>
  </si>
  <si>
    <t>Leeds/Bradford CTR</t>
  </si>
  <si>
    <t>ERJ175</t>
  </si>
  <si>
    <t>Waddington ATZ</t>
  </si>
  <si>
    <t>5309N</t>
  </si>
  <si>
    <t>5729N</t>
  </si>
  <si>
    <t>5235N</t>
  </si>
  <si>
    <t>Bristol CTA</t>
  </si>
  <si>
    <t>5201N</t>
  </si>
  <si>
    <t>00337W</t>
  </si>
  <si>
    <t>EG D203</t>
  </si>
  <si>
    <t>5632N</t>
  </si>
  <si>
    <t>00344W</t>
  </si>
  <si>
    <t>Unknown helicopter</t>
  </si>
  <si>
    <t>00538W</t>
  </si>
  <si>
    <t>5511N</t>
  </si>
  <si>
    <t>00338W</t>
  </si>
  <si>
    <t>Unk ac</t>
  </si>
  <si>
    <t>Stunt plane</t>
  </si>
  <si>
    <t>00056E</t>
  </si>
  <si>
    <t>5446N</t>
  </si>
  <si>
    <t>00020E</t>
  </si>
  <si>
    <t>EG D323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</si>
</sst>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Wingdings"/>
      <charset val="2"/>
    </font>
    <font>
      <b/>
      <sz val="11"/>
      <color rgb="FFCC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1" xfId="1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" fontId="0" fillId="2" borderId="1" xfId="1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1" applyNumberFormat="1" applyFont="1" applyBorder="1" applyAlignment="1" applyProtection="1">
      <alignment horizontal="left" vertical="center"/>
      <protection locked="0"/>
    </xf>
    <xf numFmtId="14" fontId="0" fillId="2" borderId="1" xfId="1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" fontId="0" fillId="0" borderId="3" xfId="1" applyNumberFormat="1" applyFont="1" applyBorder="1" applyAlignment="1" applyProtection="1">
      <alignment horizontal="left" vertical="center"/>
      <protection locked="0"/>
    </xf>
    <xf numFmtId="14" fontId="0" fillId="0" borderId="3" xfId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1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pivotButton="1"/>
    <xf numFmtId="1" fontId="0" fillId="0" borderId="1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0" xfId="0" applyFont="1"/>
    <xf numFmtId="0" fontId="7" fillId="8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4" fontId="0" fillId="9" borderId="3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center"/>
    </xf>
    <xf numFmtId="0" fontId="7" fillId="9" borderId="3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4" fontId="0" fillId="8" borderId="2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5" fontId="0" fillId="0" borderId="0" xfId="0" applyNumberFormat="1"/>
    <xf numFmtId="0" fontId="6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center"/>
    </xf>
    <xf numFmtId="0" fontId="0" fillId="1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1" fillId="11" borderId="8" xfId="0" applyFont="1" applyFill="1" applyBorder="1"/>
    <xf numFmtId="0" fontId="11" fillId="11" borderId="9" xfId="0" applyFont="1" applyFill="1" applyBorder="1"/>
    <xf numFmtId="0" fontId="11" fillId="11" borderId="10" xfId="0" applyFont="1" applyFill="1" applyBorder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/>
    </xf>
    <xf numFmtId="0" fontId="10" fillId="12" borderId="1" xfId="0" applyFont="1" applyFill="1" applyBorder="1"/>
    <xf numFmtId="0" fontId="6" fillId="12" borderId="3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 vertical="center"/>
    </xf>
    <xf numFmtId="0" fontId="6" fillId="12" borderId="0" xfId="0" applyFont="1" applyFill="1" applyAlignment="1">
      <alignment horizontal="left"/>
    </xf>
    <xf numFmtId="0" fontId="0" fillId="12" borderId="1" xfId="0" applyFill="1" applyBorder="1" applyAlignment="1" applyProtection="1">
      <alignment horizontal="left" vertical="center"/>
      <protection locked="0"/>
    </xf>
    <xf numFmtId="14" fontId="0" fillId="12" borderId="1" xfId="0" applyNumberFormat="1" applyFill="1" applyBorder="1" applyAlignment="1">
      <alignment vertical="center"/>
    </xf>
    <xf numFmtId="1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49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 applyProtection="1">
      <alignment horizontal="left"/>
      <protection locked="0"/>
    </xf>
    <xf numFmtId="1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14" fontId="0" fillId="12" borderId="5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11" xfId="0" applyFill="1" applyBorder="1" applyAlignment="1">
      <alignment horizontal="left"/>
    </xf>
    <xf numFmtId="14" fontId="0" fillId="12" borderId="4" xfId="0" applyNumberFormat="1" applyFill="1" applyBorder="1" applyAlignment="1">
      <alignment horizontal="left"/>
    </xf>
    <xf numFmtId="1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left"/>
    </xf>
    <xf numFmtId="0" fontId="0" fillId="12" borderId="14" xfId="0" applyFill="1" applyBorder="1" applyAlignment="1">
      <alignment horizontal="center" vertical="center"/>
    </xf>
    <xf numFmtId="0" fontId="0" fillId="12" borderId="16" xfId="0" applyFill="1" applyBorder="1" applyAlignment="1">
      <alignment horizontal="left"/>
    </xf>
    <xf numFmtId="14" fontId="0" fillId="12" borderId="6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left"/>
    </xf>
    <xf numFmtId="14" fontId="0" fillId="12" borderId="7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5" xfId="0" applyFill="1" applyBorder="1" applyAlignment="1">
      <alignment horizontal="left"/>
    </xf>
    <xf numFmtId="14" fontId="0" fillId="5" borderId="5" xfId="0" applyNumberFormat="1" applyFill="1" applyBorder="1" applyAlignment="1">
      <alignment horizontal="left"/>
    </xf>
    <xf numFmtId="1" fontId="0" fillId="5" borderId="5" xfId="0" applyNumberForma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" fontId="1" fillId="0" borderId="1" xfId="0" applyNumberFormat="1" applyFont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4" borderId="2" xfId="0" applyNumberFormat="1" applyFill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7" borderId="3" xfId="0" applyNumberFormat="1" applyFill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" fontId="0" fillId="12" borderId="0" xfId="0" applyNumberFormat="1" applyFill="1" applyAlignment="1">
      <alignment horizontal="left"/>
    </xf>
    <xf numFmtId="1" fontId="0" fillId="12" borderId="5" xfId="0" applyNumberFormat="1" applyFill="1" applyBorder="1" applyAlignment="1">
      <alignment vertical="center"/>
    </xf>
    <xf numFmtId="1" fontId="0" fillId="12" borderId="4" xfId="0" applyNumberFormat="1" applyFill="1" applyBorder="1" applyAlignment="1">
      <alignment vertical="center"/>
    </xf>
    <xf numFmtId="1" fontId="0" fillId="12" borderId="2" xfId="0" applyNumberFormat="1" applyFill="1" applyBorder="1" applyAlignment="1">
      <alignment vertical="center"/>
    </xf>
    <xf numFmtId="1" fontId="0" fillId="12" borderId="7" xfId="0" applyNumberFormat="1" applyFill="1" applyBorder="1" applyAlignment="1">
      <alignment vertical="center"/>
    </xf>
    <xf numFmtId="1" fontId="0" fillId="13" borderId="5" xfId="0" applyNumberFormat="1" applyFill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5" borderId="5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left"/>
    </xf>
    <xf numFmtId="1" fontId="11" fillId="11" borderId="9" xfId="0" applyNumberFormat="1" applyFont="1" applyFill="1" applyBorder="1"/>
    <xf numFmtId="1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/>
    <xf numFmtId="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" fontId="0" fillId="5" borderId="1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14" fontId="0" fillId="0" borderId="5" xfId="0" applyNumberFormat="1" applyFill="1" applyBorder="1" applyAlignment="1">
      <alignment horizontal="left"/>
    </xf>
    <xf numFmtId="1" fontId="0" fillId="0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0" fillId="0" borderId="5" xfId="0" applyFill="1" applyBorder="1" applyAlignment="1">
      <alignment vertical="center"/>
    </xf>
    <xf numFmtId="1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14" borderId="1" xfId="0" applyFill="1" applyBorder="1" applyAlignment="1">
      <alignment horizontal="left"/>
    </xf>
    <xf numFmtId="14" fontId="0" fillId="14" borderId="1" xfId="0" applyNumberFormat="1" applyFill="1" applyBorder="1" applyAlignment="1">
      <alignment horizontal="left"/>
    </xf>
    <xf numFmtId="1" fontId="0" fillId="14" borderId="1" xfId="0" applyNumberFormat="1" applyFill="1" applyBorder="1" applyAlignment="1">
      <alignment horizontal="center"/>
    </xf>
    <xf numFmtId="0" fontId="0" fillId="14" borderId="1" xfId="0" applyFill="1" applyBorder="1" applyAlignment="1">
      <alignment vertical="center"/>
    </xf>
    <xf numFmtId="1" fontId="0" fillId="14" borderId="1" xfId="0" applyNumberForma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14" fontId="0" fillId="0" borderId="4" xfId="0" applyNumberFormat="1" applyFill="1" applyBorder="1" applyAlignment="1">
      <alignment horizontal="left"/>
    </xf>
    <xf numFmtId="1" fontId="0" fillId="0" borderId="4" xfId="0" applyNumberForma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0" fillId="0" borderId="4" xfId="0" applyFill="1" applyBorder="1" applyAlignment="1">
      <alignment vertical="center"/>
    </xf>
    <xf numFmtId="1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</cellXfs>
  <cellStyles count="6">
    <cellStyle name="Comma 2" xfId="4" xr:uid="{00000000-0005-0000-0000-000000000000}"/>
    <cellStyle name="Hyperlink" xfId="1" builtinId="8" customBuiltin="1"/>
    <cellStyle name="Normal" xfId="0" builtinId="0"/>
    <cellStyle name="Normal 2" xfId="3" xr:uid="{00000000-0005-0000-0000-000003000000}"/>
    <cellStyle name="Normal 3" xfId="2" xr:uid="{00000000-0005-0000-0000-000004000000}"/>
    <cellStyle name="Percent 2" xfId="5" xr:uid="{00000000-0005-0000-0000-000005000000}"/>
  </cellStyles>
  <dxfs count="45"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strike val="0"/>
        <color theme="0" tint="-0.34998626667073579"/>
      </font>
    </dxf>
    <dxf>
      <font>
        <strike val="0"/>
        <color theme="0" tint="-0.34998626667073579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C0000"/>
      <color rgb="FFFF99FF"/>
      <color rgb="FFB16A2F"/>
      <color rgb="FFFF00FF"/>
      <color rgb="FFAABAD7"/>
      <color rgb="FFFFFFCC"/>
      <color rgb="FFCCECFF"/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 Airprox reports involving UA/OTHER to April 2026</a:t>
            </a:r>
          </a:p>
        </c:rich>
      </c:tx>
      <c:layout>
        <c:manualLayout>
          <c:xMode val="edge"/>
          <c:yMode val="edge"/>
          <c:x val="0.25033709820908295"/>
          <c:y val="1.86439224912061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Data'!$T$799:$T$811</c15:sqref>
                  </c15:fullRef>
                </c:ext>
              </c:extLst>
              <c:f>'UA_Other Data'!$T$802:$T$811</c:f>
              <c:numCache>
                <c:formatCode>General</c:formatCode>
                <c:ptCount val="10"/>
                <c:pt idx="0">
                  <c:v>92</c:v>
                </c:pt>
                <c:pt idx="1">
                  <c:v>125</c:v>
                </c:pt>
                <c:pt idx="2">
                  <c:v>91</c:v>
                </c:pt>
                <c:pt idx="3">
                  <c:v>26</c:v>
                </c:pt>
                <c:pt idx="4">
                  <c:v>52</c:v>
                </c:pt>
                <c:pt idx="5">
                  <c:v>61</c:v>
                </c:pt>
                <c:pt idx="6">
                  <c:v>55</c:v>
                </c:pt>
                <c:pt idx="7">
                  <c:v>58</c:v>
                </c:pt>
                <c:pt idx="8">
                  <c:v>51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2-4475-B180-22D5AD0CE6FE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Data'!$U$799:$U$811</c15:sqref>
                  </c15:fullRef>
                </c:ext>
              </c:extLst>
              <c:f>'UA_Other Data'!$U$802:$U$811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2-4475-B180-22D5AD0CE6FE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Data'!$V$799:$V$811</c15:sqref>
                  </c15:fullRef>
                </c:ext>
              </c:extLst>
              <c:f>'UA_Other Data'!$V$802:$V$811</c:f>
              <c:numCache>
                <c:formatCode>General</c:formatCode>
                <c:ptCount val="10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8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2-4475-B180-22D5AD0CE6FE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Data'!$W$799:$W$811</c15:sqref>
                  </c15:fullRef>
                </c:ext>
              </c:extLst>
              <c:f>'UA_Other Data'!$W$802:$W$811</c:f>
              <c:numCache>
                <c:formatCode>General</c:formatCode>
                <c:ptCount val="10"/>
                <c:pt idx="0">
                  <c:v>14</c:v>
                </c:pt>
                <c:pt idx="1">
                  <c:v>11</c:v>
                </c:pt>
                <c:pt idx="2">
                  <c:v>29</c:v>
                </c:pt>
                <c:pt idx="3">
                  <c:v>14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24</c:v>
                </c:pt>
                <c:pt idx="8">
                  <c:v>19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2-4475-B180-22D5AD0CE6FE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accent2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Data'!$X$799:$X$811</c15:sqref>
                  </c15:fullRef>
                </c:ext>
              </c:extLst>
              <c:f>'UA_Other Data'!$X$802:$X$811</c:f>
              <c:numCache>
                <c:formatCode>General</c:formatCode>
                <c:ptCount val="10"/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C-4889-B703-2B5BD577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56480"/>
        <c:axId val="8035840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914950940266172E-2"/>
                  <c:y val="-9.8605332228210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B-4E2D-BF02-5F00C8AE8536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Data'!$S$796:$S$807</c15:sqref>
                  </c15:fullRef>
                </c:ext>
              </c:extLst>
              <c:f>'UA_Other Data'!$S$799:$S$807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Data'!$Y$799:$Y$811</c15:sqref>
                  </c15:fullRef>
                </c:ext>
              </c:extLst>
              <c:f>'UA_Other Data'!$Y$802:$Y$811</c:f>
              <c:numCache>
                <c:formatCode>General</c:formatCode>
                <c:ptCount val="10"/>
                <c:pt idx="0">
                  <c:v>113</c:v>
                </c:pt>
                <c:pt idx="1">
                  <c:v>139</c:v>
                </c:pt>
                <c:pt idx="2">
                  <c:v>125</c:v>
                </c:pt>
                <c:pt idx="3">
                  <c:v>45</c:v>
                </c:pt>
                <c:pt idx="4">
                  <c:v>81</c:v>
                </c:pt>
                <c:pt idx="5">
                  <c:v>81</c:v>
                </c:pt>
                <c:pt idx="6">
                  <c:v>84</c:v>
                </c:pt>
                <c:pt idx="7">
                  <c:v>90</c:v>
                </c:pt>
                <c:pt idx="8">
                  <c:v>71</c:v>
                </c:pt>
                <c:pt idx="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32-4475-B180-22D5AD0C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56480"/>
        <c:axId val="80358400"/>
      </c:lineChart>
      <c:catAx>
        <c:axId val="803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8400"/>
        <c:crosses val="autoZero"/>
        <c:auto val="1"/>
        <c:lblAlgn val="ctr"/>
        <c:lblOffset val="100"/>
        <c:noMultiLvlLbl val="0"/>
      </c:catAx>
      <c:valAx>
        <c:axId val="8035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1199001672673"/>
          <c:y val="0.39279082155296047"/>
          <c:w val="0.13636478145558545"/>
          <c:h val="0.2836863633855638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C-4491-81B8-D87270B5A99D}"/>
            </c:ext>
          </c:extLst>
        </c:ser>
        <c:ser>
          <c:idx val="4"/>
          <c:order val="4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9C-4491-81B8-D87270B5A99D}"/>
            </c:ext>
          </c:extLst>
        </c:ser>
        <c:ser>
          <c:idx val="5"/>
          <c:order val="5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9-4677-B0F4-4DF356155E3F}"/>
            </c:ext>
          </c:extLst>
        </c:ser>
        <c:ser>
          <c:idx val="6"/>
          <c:order val="6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7-44FD-B41C-32B84635AFF5}"/>
            </c:ext>
          </c:extLst>
        </c:ser>
        <c:ser>
          <c:idx val="7"/>
          <c:order val="7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6D7-B822-9F52C44FEF9A}"/>
            </c:ext>
          </c:extLst>
        </c:ser>
        <c:ser>
          <c:idx val="8"/>
          <c:order val="8"/>
          <c:tx>
            <c:strRef>
              <c:f>'By Alt 1000s (0-500 inc)'!$C$20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inc)'!$D$20:$W$20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1</c:v>
                </c:pt>
                <c:pt idx="8">
                  <c:v>1</c:v>
                </c:pt>
                <c:pt idx="12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5-478E-8289-AC32C3A6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 (0-500 inc)'!$C$12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 (0-500 inc)'!$D$12:$W$12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15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21</c:v>
                      </c:pt>
                      <c:pt idx="4">
                        <c:v>19</c:v>
                      </c:pt>
                      <c:pt idx="5">
                        <c:v>10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0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9C-4491-81B8-D87270B5A99D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inc)'!$D$13:$W$13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17</c:v>
                      </c:pt>
                      <c:pt idx="3">
                        <c:v>25</c:v>
                      </c:pt>
                      <c:pt idx="4">
                        <c:v>12</c:v>
                      </c:pt>
                      <c:pt idx="5">
                        <c:v>8</c:v>
                      </c:pt>
                      <c:pt idx="6">
                        <c:v>12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9C-4491-81B8-D87270B5A99D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inc)'!$D$14:$W$14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5</c:v>
                      </c:pt>
                      <c:pt idx="1">
                        <c:v>5</c:v>
                      </c:pt>
                      <c:pt idx="2">
                        <c:v>13</c:v>
                      </c:pt>
                      <c:pt idx="3">
                        <c:v>6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F9C-4491-81B8-D87270B5A99D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 (0-500 inc)'!$C$21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inc)'!$D$21:$W$21</c:f>
              <c:numCache>
                <c:formatCode>General</c:formatCode>
                <c:ptCount val="20"/>
                <c:pt idx="0">
                  <c:v>131</c:v>
                </c:pt>
                <c:pt idx="1">
                  <c:v>107</c:v>
                </c:pt>
                <c:pt idx="2">
                  <c:v>211</c:v>
                </c:pt>
                <c:pt idx="3">
                  <c:v>138</c:v>
                </c:pt>
                <c:pt idx="4">
                  <c:v>94</c:v>
                </c:pt>
                <c:pt idx="5">
                  <c:v>58</c:v>
                </c:pt>
                <c:pt idx="6">
                  <c:v>60</c:v>
                </c:pt>
                <c:pt idx="7">
                  <c:v>39</c:v>
                </c:pt>
                <c:pt idx="8">
                  <c:v>33</c:v>
                </c:pt>
                <c:pt idx="9">
                  <c:v>22</c:v>
                </c:pt>
                <c:pt idx="10">
                  <c:v>27</c:v>
                </c:pt>
                <c:pt idx="11">
                  <c:v>9</c:v>
                </c:pt>
                <c:pt idx="12">
                  <c:v>10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5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5-4892-8A33-D2496B2B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69163777361776E-2"/>
          <c:y val="8.2061022731783562E-2"/>
          <c:w val="0.88738975692639954"/>
          <c:h val="0.820832961544163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'By Alt 1000s (0-500 inc)'!$C$7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inc)'!$D$7:$W$7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C-4CD2-B0CD-4C3C93E3AB56}"/>
            </c:ext>
          </c:extLst>
        </c:ser>
        <c:ser>
          <c:idx val="1"/>
          <c:order val="1"/>
          <c:tx>
            <c:strRef>
              <c:f>'By Alt 1000s (0-500 inc)'!$C$8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inc)'!$D$8:$W$8</c:f>
              <c:numCache>
                <c:formatCode>General</c:formatCode>
                <c:ptCount val="20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C-4CD2-B0CD-4C3C93E3AB56}"/>
            </c:ext>
          </c:extLst>
        </c:ser>
        <c:ser>
          <c:idx val="2"/>
          <c:order val="2"/>
          <c:tx>
            <c:strRef>
              <c:f>'By Alt 1000s (0-500 inc)'!$C$9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inc)'!$D$9:$W$9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13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C-4CD2-B0CD-4C3C93E3AB56}"/>
            </c:ext>
          </c:extLst>
        </c:ser>
        <c:ser>
          <c:idx val="3"/>
          <c:order val="3"/>
          <c:tx>
            <c:strRef>
              <c:f>'By Alt 1000s (0-500 inc)'!$C$10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inc)'!$D$10:$W$10</c:f>
              <c:numCache>
                <c:formatCode>General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C-4CD2-B0CD-4C3C93E3AB56}"/>
            </c:ext>
          </c:extLst>
        </c:ser>
        <c:ser>
          <c:idx val="4"/>
          <c:order val="4"/>
          <c:tx>
            <c:strRef>
              <c:f>'By Alt 1000s (0-500 inc)'!$C$11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inc)'!$D$11:$W$11</c:f>
              <c:numCache>
                <c:formatCode>General</c:formatCode>
                <c:ptCount val="20"/>
                <c:pt idx="0">
                  <c:v>16</c:v>
                </c:pt>
                <c:pt idx="1">
                  <c:v>10</c:v>
                </c:pt>
                <c:pt idx="2">
                  <c:v>29</c:v>
                </c:pt>
                <c:pt idx="3">
                  <c:v>16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CD2-B0CD-4C3C93E3AB56}"/>
            </c:ext>
          </c:extLst>
        </c:ser>
        <c:ser>
          <c:idx val="5"/>
          <c:order val="5"/>
          <c:tx>
            <c:strRef>
              <c:f>'By Alt 1000s (0-500 inc)'!$C$12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inc)'!$D$12:$W$12</c:f>
              <c:numCache>
                <c:formatCode>General</c:formatCode>
                <c:ptCount val="20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CD2-B0CD-4C3C93E3AB56}"/>
            </c:ext>
          </c:extLst>
        </c:ser>
        <c:ser>
          <c:idx val="6"/>
          <c:order val="6"/>
          <c:tx>
            <c:strRef>
              <c:f>'By Alt 1000s (0-500 inc)'!$C$13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inc)'!$D$13:$W$13</c:f>
              <c:numCache>
                <c:formatCode>General</c:formatCode>
                <c:ptCount val="20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C-4CD2-B0CD-4C3C93E3AB56}"/>
            </c:ext>
          </c:extLst>
        </c:ser>
        <c:ser>
          <c:idx val="7"/>
          <c:order val="7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C-4CD2-B0CD-4C3C93E3AB56}"/>
            </c:ext>
          </c:extLst>
        </c:ser>
        <c:ser>
          <c:idx val="8"/>
          <c:order val="8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C-4CD2-B0CD-4C3C93E3AB56}"/>
            </c:ext>
          </c:extLst>
        </c:ser>
        <c:ser>
          <c:idx val="9"/>
          <c:order val="9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C-4CD2-B0CD-4C3C93E3AB56}"/>
            </c:ext>
          </c:extLst>
        </c:ser>
        <c:ser>
          <c:idx val="10"/>
          <c:order val="10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88D-8AF1-AABFB98E0DAC}"/>
            </c:ext>
          </c:extLst>
        </c:ser>
        <c:ser>
          <c:idx val="11"/>
          <c:order val="11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5-4DE6-BBAA-E7DE53B7997C}"/>
            </c:ext>
          </c:extLst>
        </c:ser>
        <c:ser>
          <c:idx val="12"/>
          <c:order val="12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5-4DE6-BBAA-E7DE53B7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44165547589234E-2"/>
          <c:y val="7.9906624655338723E-2"/>
          <c:w val="0.88083564780430235"/>
          <c:h val="0.820832961544163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240</c:v>
                </c:pt>
                <c:pt idx="1">
                  <c:v>213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F-470A-9CB2-34B6A706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4-4E78-A86F-9437C405B9D9}"/>
            </c:ext>
          </c:extLst>
        </c:ser>
        <c:ser>
          <c:idx val="4"/>
          <c:order val="4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4-4E78-A86F-9437C405B9D9}"/>
            </c:ext>
          </c:extLst>
        </c:ser>
        <c:ser>
          <c:idx val="5"/>
          <c:order val="5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4-4E78-A86F-9437C405B9D9}"/>
            </c:ext>
          </c:extLst>
        </c:ser>
        <c:ser>
          <c:idx val="6"/>
          <c:order val="6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A9B-A43E-DD97D1C03D5B}"/>
            </c:ext>
          </c:extLst>
        </c:ser>
        <c:ser>
          <c:idx val="7"/>
          <c:order val="7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A9B-A43E-DD97D1C03D5B}"/>
            </c:ext>
          </c:extLst>
        </c:ser>
        <c:ser>
          <c:idx val="8"/>
          <c:order val="8"/>
          <c:tx>
            <c:strRef>
              <c:f>'By Alt 1000s'!$C$20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shade val="44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1000s'!$D$20:$V$20</c:f>
              <c:numCache>
                <c:formatCode>General</c:formatCode>
                <c:ptCount val="19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1-45AA-870F-BA1436C2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1000s'!$D$12:$V$12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32</c:v>
                      </c:pt>
                      <c:pt idx="1">
                        <c:v>26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5</c:v>
                      </c:pt>
                      <c:pt idx="8">
                        <c:v>4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F4-4E78-A86F-9437C405B9D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1000s'!$D$13:$V$13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18</c:v>
                      </c:pt>
                      <c:pt idx="1">
                        <c:v>17</c:v>
                      </c:pt>
                      <c:pt idx="2">
                        <c:v>25</c:v>
                      </c:pt>
                      <c:pt idx="3">
                        <c:v>12</c:v>
                      </c:pt>
                      <c:pt idx="4">
                        <c:v>8</c:v>
                      </c:pt>
                      <c:pt idx="5">
                        <c:v>12</c:v>
                      </c:pt>
                      <c:pt idx="6">
                        <c:v>9</c:v>
                      </c:pt>
                      <c:pt idx="7">
                        <c:v>6</c:v>
                      </c:pt>
                      <c:pt idx="8">
                        <c:v>3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EF4-4E78-A86F-9437C405B9D9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1000s'!$D$14:$V$14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10</c:v>
                      </c:pt>
                      <c:pt idx="1">
                        <c:v>13</c:v>
                      </c:pt>
                      <c:pt idx="2">
                        <c:v>6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EF4-4E78-A86F-9437C405B9D9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240</c:v>
                </c:pt>
                <c:pt idx="1">
                  <c:v>213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4-451C-ABE3-89C046D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15"/>
          <c:order val="0"/>
          <c:tx>
            <c:strRef>
              <c:f>'By Alt 1000s'!$C$4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1000s'!$D$4:$V$4</c:f>
              <c:numCache>
                <c:formatCode>General</c:formatCode>
                <c:ptCount val="19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A-4A2D-B981-3A8D85985608}"/>
            </c:ext>
          </c:extLst>
        </c:ser>
        <c:ser>
          <c:idx val="0"/>
          <c:order val="1"/>
          <c:tx>
            <c:strRef>
              <c:f>'By Alt 1000s'!$C$5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1000s'!$D$5:$V$5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8F0-A1F8-1035A0875226}"/>
            </c:ext>
          </c:extLst>
        </c:ser>
        <c:ser>
          <c:idx val="1"/>
          <c:order val="2"/>
          <c:tx>
            <c:strRef>
              <c:f>'By Alt 1000s'!$C$6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1000s'!$D$6:$V$6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8F0-A1F8-1035A0875226}"/>
            </c:ext>
          </c:extLst>
        </c:ser>
        <c:ser>
          <c:idx val="2"/>
          <c:order val="3"/>
          <c:tx>
            <c:strRef>
              <c:f>'By Alt 1000s'!$C$7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1000s'!$D$7:$V$7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C-48F0-A1F8-1035A0875226}"/>
            </c:ext>
          </c:extLst>
        </c:ser>
        <c:ser>
          <c:idx val="3"/>
          <c:order val="4"/>
          <c:tx>
            <c:strRef>
              <c:f>'By Alt 1000s'!$C$8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1000s'!$D$8:$V$8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C-48F0-A1F8-1035A0875226}"/>
            </c:ext>
          </c:extLst>
        </c:ser>
        <c:ser>
          <c:idx val="4"/>
          <c:order val="5"/>
          <c:tx>
            <c:strRef>
              <c:f>'By Alt 1000s'!$C$9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1000s'!$D$9:$V$9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DC-48F0-A1F8-1035A0875226}"/>
            </c:ext>
          </c:extLst>
        </c:ser>
        <c:ser>
          <c:idx val="5"/>
          <c:order val="6"/>
          <c:tx>
            <c:strRef>
              <c:f>'By Alt 1000s'!$C$10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1000s'!$D$10:$V$10</c:f>
              <c:numCache>
                <c:formatCode>General</c:formatCode>
                <c:ptCount val="19"/>
                <c:pt idx="0">
                  <c:v>18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C-48F0-A1F8-1035A0875226}"/>
            </c:ext>
          </c:extLst>
        </c:ser>
        <c:ser>
          <c:idx val="6"/>
          <c:order val="7"/>
          <c:tx>
            <c:strRef>
              <c:f>'By Alt 1000s'!$C$11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1000s'!$D$11:$V$11</c:f>
              <c:numCache>
                <c:formatCode>General</c:formatCode>
                <c:ptCount val="19"/>
                <c:pt idx="0">
                  <c:v>26</c:v>
                </c:pt>
                <c:pt idx="1">
                  <c:v>29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DC-48F0-A1F8-1035A0875226}"/>
            </c:ext>
          </c:extLst>
        </c:ser>
        <c:ser>
          <c:idx val="7"/>
          <c:order val="8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DC-48F0-A1F8-1035A0875226}"/>
            </c:ext>
          </c:extLst>
        </c:ser>
        <c:ser>
          <c:idx val="8"/>
          <c:order val="9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C-48F0-A1F8-1035A0875226}"/>
            </c:ext>
          </c:extLst>
        </c:ser>
        <c:ser>
          <c:idx val="9"/>
          <c:order val="10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DC-48F0-A1F8-1035A0875226}"/>
            </c:ext>
          </c:extLst>
        </c:ser>
        <c:ser>
          <c:idx val="10"/>
          <c:order val="11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8DC-48F0-A1F8-1035A0875226}"/>
            </c:ext>
          </c:extLst>
        </c:ser>
        <c:ser>
          <c:idx val="11"/>
          <c:order val="12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D-4D64-8D97-08DF34696DB5}"/>
            </c:ext>
          </c:extLst>
        </c:ser>
        <c:ser>
          <c:idx val="12"/>
          <c:order val="13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A-4A2D-B981-3A8D85985608}"/>
            </c:ext>
          </c:extLst>
        </c:ser>
        <c:ser>
          <c:idx val="13"/>
          <c:order val="14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DA-4A2D-B981-3A8D85985608}"/>
            </c:ext>
          </c:extLst>
        </c:ser>
        <c:ser>
          <c:idx val="14"/>
          <c:order val="15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DA-4A2D-B981-3A8D85985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/>
              <a:t> Airprox reports involving UA/Other to 27th April 2026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F-456A-860E-C7E1D9C34350}"/>
                </c:ext>
              </c:extLst>
            </c:dLbl>
            <c:dLbl>
              <c:idx val="5"/>
              <c:layout>
                <c:manualLayout>
                  <c:x val="0"/>
                  <c:y val="-2.121242995901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1-4D80-AD2C-18E327D1AE2B}"/>
                </c:ext>
              </c:extLst>
            </c:dLbl>
            <c:dLbl>
              <c:idx val="7"/>
              <c:layout>
                <c:manualLayout>
                  <c:x val="0"/>
                  <c:y val="-1.21213885480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1-4D80-AD2C-18E327D1AE2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Data'!$T$799:$T$811</c15:sqref>
                  </c15:fullRef>
                </c:ext>
              </c:extLst>
              <c:f>'UA_Other Data'!$T$801:$T$811</c:f>
              <c:numCache>
                <c:formatCode>General</c:formatCode>
                <c:ptCount val="11"/>
                <c:pt idx="0">
                  <c:v>71</c:v>
                </c:pt>
                <c:pt idx="1">
                  <c:v>92</c:v>
                </c:pt>
                <c:pt idx="2">
                  <c:v>125</c:v>
                </c:pt>
                <c:pt idx="3">
                  <c:v>91</c:v>
                </c:pt>
                <c:pt idx="4">
                  <c:v>26</c:v>
                </c:pt>
                <c:pt idx="5">
                  <c:v>52</c:v>
                </c:pt>
                <c:pt idx="6">
                  <c:v>61</c:v>
                </c:pt>
                <c:pt idx="7">
                  <c:v>55</c:v>
                </c:pt>
                <c:pt idx="8">
                  <c:v>58</c:v>
                </c:pt>
                <c:pt idx="9">
                  <c:v>51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F-456A-860E-C7E1D9C34350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F-456A-860E-C7E1D9C3435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Data'!$U$799:$U$811</c15:sqref>
                  </c15:fullRef>
                </c:ext>
              </c:extLst>
              <c:f>'UA_Other Data'!$U$801:$U$811</c:f>
              <c:numCache>
                <c:formatCode>General</c:formatCode>
                <c:ptCount val="11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F-456A-860E-C7E1D9C34350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AF-456A-860E-C7E1D9C343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Data'!$V$799:$V$811</c15:sqref>
                  </c15:fullRef>
                </c:ext>
              </c:extLst>
              <c:f>'UA_Other Data'!$V$801:$V$811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AF-456A-860E-C7E1D9C34350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Data'!$W$799:$W$811</c15:sqref>
                  </c15:fullRef>
                </c:ext>
              </c:extLst>
              <c:f>'UA_Other Data'!$W$801:$W$811</c:f>
              <c:numCache>
                <c:formatCode>General</c:formatCode>
                <c:ptCount val="11"/>
                <c:pt idx="0">
                  <c:v>6</c:v>
                </c:pt>
                <c:pt idx="1">
                  <c:v>14</c:v>
                </c:pt>
                <c:pt idx="2">
                  <c:v>11</c:v>
                </c:pt>
                <c:pt idx="3">
                  <c:v>29</c:v>
                </c:pt>
                <c:pt idx="4">
                  <c:v>14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24</c:v>
                </c:pt>
                <c:pt idx="9">
                  <c:v>19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AF-456A-860E-C7E1D9C34350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Data'!$X$799:$X$811</c15:sqref>
                  </c15:fullRef>
                </c:ext>
              </c:extLst>
              <c:f>'UA_Other Data'!$X$801:$X$811</c:f>
              <c:numCache>
                <c:formatCode>General</c:formatCode>
                <c:ptCount val="11"/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6-4E2C-BE77-7705EE4B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30976"/>
        <c:axId val="8046592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Data'!$Y$799:$Y$811</c15:sqref>
                  </c15:fullRef>
                </c:ext>
              </c:extLst>
              <c:f>'UA_Other Data'!$Y$801:$Y$811</c:f>
              <c:numCache>
                <c:formatCode>General</c:formatCode>
                <c:ptCount val="11"/>
                <c:pt idx="0">
                  <c:v>94</c:v>
                </c:pt>
                <c:pt idx="1">
                  <c:v>113</c:v>
                </c:pt>
                <c:pt idx="2">
                  <c:v>139</c:v>
                </c:pt>
                <c:pt idx="3">
                  <c:v>125</c:v>
                </c:pt>
                <c:pt idx="4">
                  <c:v>45</c:v>
                </c:pt>
                <c:pt idx="5">
                  <c:v>81</c:v>
                </c:pt>
                <c:pt idx="6">
                  <c:v>81</c:v>
                </c:pt>
                <c:pt idx="7">
                  <c:v>84</c:v>
                </c:pt>
                <c:pt idx="8">
                  <c:v>90</c:v>
                </c:pt>
                <c:pt idx="9">
                  <c:v>71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AF-456A-860E-C7E1D9C3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976"/>
        <c:axId val="80465920"/>
      </c:lineChart>
      <c:catAx>
        <c:axId val="804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65920"/>
        <c:crosses val="autoZero"/>
        <c:auto val="1"/>
        <c:lblAlgn val="ctr"/>
        <c:lblOffset val="100"/>
        <c:noMultiLvlLbl val="0"/>
      </c:catAx>
      <c:valAx>
        <c:axId val="804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41061232211725"/>
          <c:y val="0.38937222326530113"/>
          <c:w val="0.11640717682564222"/>
          <c:h val="0.306165559213121"/>
        </c:manualLayout>
      </c:layout>
      <c:overlay val="0"/>
      <c:spPr>
        <a:ln w="76200"/>
      </c:sp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Distribution by Type 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'UA_Other Data'!$AK$721</c:f>
              <c:strCache>
                <c:ptCount val="1"/>
                <c:pt idx="0">
                  <c:v>Drone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Data'!$AK$725:$AK$733</c15:sqref>
                  </c15:fullRef>
                </c:ext>
              </c:extLst>
              <c:f>'UA_Other Data'!$AK$727:$AK$733</c:f>
              <c:numCache>
                <c:formatCode>0%</c:formatCode>
                <c:ptCount val="7"/>
                <c:pt idx="0">
                  <c:v>0.72799999999999998</c:v>
                </c:pt>
                <c:pt idx="1">
                  <c:v>0.57777777777777772</c:v>
                </c:pt>
                <c:pt idx="2">
                  <c:v>0.64197530864197527</c:v>
                </c:pt>
                <c:pt idx="3">
                  <c:v>0.75308641975308643</c:v>
                </c:pt>
                <c:pt idx="4">
                  <c:v>0.65476190476190477</c:v>
                </c:pt>
                <c:pt idx="5">
                  <c:v>0.64444444444444449</c:v>
                </c:pt>
                <c:pt idx="6">
                  <c:v>0.71830985915492962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816-B7BC-51B39E84F4B1}"/>
            </c:ext>
          </c:extLst>
        </c:ser>
        <c:ser>
          <c:idx val="1"/>
          <c:order val="1"/>
          <c:tx>
            <c:strRef>
              <c:f>'UA_Other Data'!$AL$721</c:f>
              <c:strCache>
                <c:ptCount val="1"/>
                <c:pt idx="0">
                  <c:v>Model Aircraft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Data'!$AL$725:$AL$733</c15:sqref>
                  </c15:fullRef>
                </c:ext>
              </c:extLst>
              <c:f>'UA_Other Data'!$AL$727:$AL$733</c:f>
              <c:numCache>
                <c:formatCode>0%</c:formatCode>
                <c:ptCount val="7"/>
                <c:pt idx="0">
                  <c:v>0</c:v>
                </c:pt>
                <c:pt idx="1">
                  <c:v>4.4444444444444446E-2</c:v>
                </c:pt>
                <c:pt idx="2">
                  <c:v>1.2345679012345678E-2</c:v>
                </c:pt>
                <c:pt idx="3">
                  <c:v>0</c:v>
                </c:pt>
                <c:pt idx="4">
                  <c:v>3.5714285714285712E-2</c:v>
                </c:pt>
                <c:pt idx="5">
                  <c:v>4.4444444444444446E-2</c:v>
                </c:pt>
                <c:pt idx="6">
                  <c:v>1.4084507042253521E-2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816-B7BC-51B39E84F4B1}"/>
            </c:ext>
          </c:extLst>
        </c:ser>
        <c:ser>
          <c:idx val="2"/>
          <c:order val="2"/>
          <c:tx>
            <c:strRef>
              <c:f>'UA_Other Data'!$AM$721</c:f>
              <c:strCache>
                <c:ptCount val="1"/>
                <c:pt idx="0">
                  <c:v>Balloon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Data'!$AM$725:$AM$733</c15:sqref>
                  </c15:fullRef>
                </c:ext>
              </c:extLst>
              <c:f>'UA_Other Data'!$AM$727:$AM$733</c:f>
              <c:numCache>
                <c:formatCode>0%</c:formatCode>
                <c:ptCount val="7"/>
                <c:pt idx="0">
                  <c:v>0.04</c:v>
                </c:pt>
                <c:pt idx="1">
                  <c:v>4.4444444444444446E-2</c:v>
                </c:pt>
                <c:pt idx="2">
                  <c:v>9.8765432098765427E-2</c:v>
                </c:pt>
                <c:pt idx="3">
                  <c:v>1.2345679012345678E-2</c:v>
                </c:pt>
                <c:pt idx="4">
                  <c:v>7.1428571428571425E-2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816-B7BC-51B39E84F4B1}"/>
            </c:ext>
          </c:extLst>
        </c:ser>
        <c:ser>
          <c:idx val="3"/>
          <c:order val="3"/>
          <c:tx>
            <c:strRef>
              <c:f>'UA_Other Data'!$AN$721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Data'!$AN$725:$AN$733</c15:sqref>
                  </c15:fullRef>
                </c:ext>
              </c:extLst>
              <c:f>'UA_Other Data'!$AN$727:$AN$733</c:f>
              <c:numCache>
                <c:formatCode>0%</c:formatCode>
                <c:ptCount val="7"/>
                <c:pt idx="0">
                  <c:v>0.23200000000000001</c:v>
                </c:pt>
                <c:pt idx="1">
                  <c:v>0.31111111111111112</c:v>
                </c:pt>
                <c:pt idx="2">
                  <c:v>0.24691358024691357</c:v>
                </c:pt>
                <c:pt idx="3">
                  <c:v>0.23456790123456789</c:v>
                </c:pt>
                <c:pt idx="4">
                  <c:v>0.23809523809523808</c:v>
                </c:pt>
                <c:pt idx="5">
                  <c:v>0.26666666666666666</c:v>
                </c:pt>
                <c:pt idx="6">
                  <c:v>0.26760563380281688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C-4816-B7BC-51B39E84F4B1}"/>
            </c:ext>
          </c:extLst>
        </c:ser>
        <c:ser>
          <c:idx val="4"/>
          <c:order val="4"/>
          <c:tx>
            <c:strRef>
              <c:f>'UA_Other Data'!$AO$721</c:f>
              <c:strCache>
                <c:ptCount val="1"/>
                <c:pt idx="0">
                  <c:v>Kite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Data'!$AO$725:$AO$733</c15:sqref>
                  </c15:fullRef>
                </c:ext>
              </c:extLst>
              <c:f>'UA_Other Data'!$AO$727:$AO$733</c:f>
              <c:numCache>
                <c:formatCode>0%</c:formatCode>
                <c:ptCount val="7"/>
                <c:pt idx="0">
                  <c:v>0</c:v>
                </c:pt>
                <c:pt idx="1">
                  <c:v>2.2222222222222223E-2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C-4816-B7BC-51B39E84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947247"/>
        <c:axId val="1946021231"/>
      </c:lineChart>
      <c:catAx>
        <c:axId val="10579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021231"/>
        <c:crosses val="autoZero"/>
        <c:auto val="1"/>
        <c:lblAlgn val="ctr"/>
        <c:lblOffset val="100"/>
        <c:noMultiLvlLbl val="0"/>
      </c:catAx>
      <c:valAx>
        <c:axId val="194602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0-400F-9AC7-EC8A6ABD25D6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825-AD02-C8F45F4B30E6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5-4D48-A0A7-143B6B5B48AC}"/>
            </c:ext>
          </c:extLst>
        </c:ser>
        <c:ser>
          <c:idx val="9"/>
          <c:order val="8"/>
          <c:tx>
            <c:v>2026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3-42E6-8C6A-E68BAFEC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93344"/>
        <c:axId val="79849367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00"/>
              </a:solidFill>
              <a:ln w="9525">
                <a:solidFill>
                  <a:srgbClr val="CC0000"/>
                </a:solidFill>
              </a:ln>
              <a:effectLst/>
            </c:spPr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493344"/>
        <c:axId val="798493672"/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by Month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5"/>
          <c:order val="4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DB5-9A6E-E73C2A368A72}"/>
            </c:ext>
          </c:extLst>
        </c:ser>
        <c:ser>
          <c:idx val="8"/>
          <c:order val="6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704-B16C-A13F28ECE944}"/>
            </c:ext>
          </c:extLst>
        </c:ser>
        <c:ser>
          <c:idx val="7"/>
          <c:order val="7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208-B69D-252B01E25581}"/>
            </c:ext>
          </c:extLst>
        </c:ser>
        <c:ser>
          <c:idx val="9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65C-A289-CFA1D307D184}"/>
            </c:ext>
          </c:extLst>
        </c:ser>
        <c:ser>
          <c:idx val="10"/>
          <c:order val="9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B-4C63-A9D7-DEB89F250295}"/>
            </c:ext>
          </c:extLst>
        </c:ser>
        <c:ser>
          <c:idx val="6"/>
          <c:order val="10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93344"/>
        <c:axId val="798493672"/>
        <c:extLst>
          <c:ext xmlns:c15="http://schemas.microsoft.com/office/drawing/2012/chart" uri="{02D57815-91ED-43cb-92C2-25804820EDAC}">
            <c15:filteredRad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Month'!$B$5:$M$5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10</c:v>
                      </c:pt>
                      <c:pt idx="2">
                        <c:v>3</c:v>
                      </c:pt>
                      <c:pt idx="3">
                        <c:v>14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22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RadarSeries>
            <c15:filteredRad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77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RadarSeries>
            <c15:filteredRad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8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3D8-4DB5-9A6E-E73C2A368A72}"/>
                  </c:ext>
                </c:extLst>
              </c15:ser>
            </c15:filteredRadarSeries>
          </c:ext>
        </c:extLst>
      </c:radarChart>
      <c:catAx>
        <c:axId val="79849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07-4B2B-93F1-8D157F73AFE6}"/>
            </c:ext>
          </c:extLst>
        </c:ser>
        <c:ser>
          <c:idx val="6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C57-9415-85CDA45D8DC8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0F4-8B71-BD9D599EA110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11-BFBA-6CF660C1967A}"/>
            </c:ext>
          </c:extLst>
        </c:ser>
        <c:ser>
          <c:idx val="9"/>
          <c:order val="8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D4C-92E7-FB236D99F28D}"/>
            </c:ext>
          </c:extLst>
        </c:ser>
        <c:ser>
          <c:idx val="5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7B2-92AC-D72AE526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93344"/>
        <c:axId val="798493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F4A-4FC9-ADDC-10E154E5CE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4A-4FC9-ADDC-10E154E5CE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07-4B2B-93F1-8D157F73AFE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Month'!$A$9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</c:v>
                      </c:pt>
                      <c:pt idx="1">
                        <c:v>2</c:v>
                      </c:pt>
                      <c:pt idx="2">
                        <c:v>6</c:v>
                      </c:pt>
                      <c:pt idx="3">
                        <c:v>7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12</c:v>
                      </c:pt>
                      <c:pt idx="8">
                        <c:v>11</c:v>
                      </c:pt>
                      <c:pt idx="9">
                        <c:v>9</c:v>
                      </c:pt>
                      <c:pt idx="10">
                        <c:v>5</c:v>
                      </c:pt>
                      <c:pt idx="11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07-4B2B-93F1-8D157F73AFE6}"/>
                  </c:ext>
                </c:extLst>
              </c15:ser>
            </c15:filteredLineSeries>
          </c:ext>
        </c:extLst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Count-2026-APR 2026.xlsx]By Risk!PivotTable2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A-4E1F-89D2-FAC2BE12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836448"/>
        <c:axId val="612836776"/>
      </c:areaChart>
      <c:catAx>
        <c:axId val="612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776"/>
        <c:crosses val="autoZero"/>
        <c:auto val="1"/>
        <c:lblAlgn val="ctr"/>
        <c:lblOffset val="100"/>
        <c:noMultiLvlLbl val="0"/>
      </c:catAx>
      <c:valAx>
        <c:axId val="61283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Count-2026-APR 2026.xlsx]By Risk!PivotTable2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Percentage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B-45C7-8742-F49E9F4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11760"/>
        <c:axId val="346311104"/>
      </c:barChart>
      <c:catAx>
        <c:axId val="3463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104"/>
        <c:crosses val="autoZero"/>
        <c:auto val="1"/>
        <c:lblAlgn val="ctr"/>
        <c:lblOffset val="100"/>
        <c:noMultiLvlLbl val="0"/>
      </c:catAx>
      <c:valAx>
        <c:axId val="3463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2021-2025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59552830032398E-2"/>
          <c:y val="1.939635532450855E-4"/>
          <c:w val="0.88738975692639954"/>
          <c:h val="0.82073641026093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AE2-99E3-12569D3578A6}"/>
            </c:ext>
          </c:extLst>
        </c:ser>
        <c:ser>
          <c:idx val="1"/>
          <c:order val="1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751-80C3-D98E77A59FBD}"/>
            </c:ext>
          </c:extLst>
        </c:ser>
        <c:ser>
          <c:idx val="2"/>
          <c:order val="2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225-93CC-55D4BDF047D9}"/>
            </c:ext>
          </c:extLst>
        </c:ser>
        <c:ser>
          <c:idx val="3"/>
          <c:order val="3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BAB-8245-DED05BC2C66B}"/>
            </c:ext>
          </c:extLst>
        </c:ser>
        <c:ser>
          <c:idx val="4"/>
          <c:order val="4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2-4456-99B2-E1B2DC97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352989</xdr:colOff>
      <xdr:row>924</xdr:row>
      <xdr:rowOff>1631</xdr:rowOff>
    </xdr:from>
    <xdr:to>
      <xdr:col>24</xdr:col>
      <xdr:colOff>443558</xdr:colOff>
      <xdr:row>966</xdr:row>
      <xdr:rowOff>48558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261398</xdr:colOff>
      <xdr:row>879</xdr:row>
      <xdr:rowOff>31683</xdr:rowOff>
    </xdr:from>
    <xdr:to>
      <xdr:col>23</xdr:col>
      <xdr:colOff>352590</xdr:colOff>
      <xdr:row>920</xdr:row>
      <xdr:rowOff>8903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869343</xdr:colOff>
      <xdr:row>812</xdr:row>
      <xdr:rowOff>58786</xdr:rowOff>
    </xdr:from>
    <xdr:to>
      <xdr:col>41</xdr:col>
      <xdr:colOff>534325</xdr:colOff>
      <xdr:row>836</xdr:row>
      <xdr:rowOff>90793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6EBA4-4714-47DB-949F-926DEB6404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254887</xdr:colOff>
      <xdr:row>985</xdr:row>
      <xdr:rowOff>168448</xdr:rowOff>
    </xdr:from>
    <xdr:ext cx="2533650" cy="91179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86BB7-1C1F-462A-8817-DC998F7EC330}"/>
            </a:ext>
          </a:extLst>
        </xdr:cNvPr>
        <xdr:cNvSpPr txBox="1"/>
      </xdr:nvSpPr>
      <xdr:spPr>
        <a:xfrm>
          <a:off x="9085122" y="187866977"/>
          <a:ext cx="2533650" cy="91179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400"/>
            <a:t>DESIGNATED as UNKNOWN until EVALUATED - DESIGNATION COULD CHANGE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22</xdr:row>
      <xdr:rowOff>107950</xdr:rowOff>
    </xdr:from>
    <xdr:to>
      <xdr:col>8</xdr:col>
      <xdr:colOff>155575</xdr:colOff>
      <xdr:row>40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C4E7C-3BD0-4BBB-BCE9-83E71E2A9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95250</xdr:rowOff>
    </xdr:from>
    <xdr:to>
      <xdr:col>17</xdr:col>
      <xdr:colOff>504825</xdr:colOff>
      <xdr:row>40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0E77A-15CD-4B4E-A07F-134B6CF28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679450</xdr:colOff>
      <xdr:row>42</xdr:row>
      <xdr:rowOff>19050</xdr:rowOff>
    </xdr:from>
    <xdr:to>
      <xdr:col>8</xdr:col>
      <xdr:colOff>161925</xdr:colOff>
      <xdr:row>59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7968B-8138-41E6-8C4E-589D7766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</xdr:row>
      <xdr:rowOff>176212</xdr:rowOff>
    </xdr:from>
    <xdr:to>
      <xdr:col>17</xdr:col>
      <xdr:colOff>457200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5915-4E4D-462D-87A9-C638970A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23811</xdr:colOff>
      <xdr:row>17</xdr:row>
      <xdr:rowOff>185737</xdr:rowOff>
    </xdr:from>
    <xdr:to>
      <xdr:col>17</xdr:col>
      <xdr:colOff>447674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A706-1E16-48E5-83E5-ADB682E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22</xdr:row>
      <xdr:rowOff>64823</xdr:rowOff>
    </xdr:from>
    <xdr:to>
      <xdr:col>14</xdr:col>
      <xdr:colOff>238123</xdr:colOff>
      <xdr:row>53</xdr:row>
      <xdr:rowOff>54241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1E502-528D-4718-B588-0339811A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387250</xdr:colOff>
      <xdr:row>22</xdr:row>
      <xdr:rowOff>67654</xdr:rowOff>
    </xdr:from>
    <xdr:to>
      <xdr:col>29</xdr:col>
      <xdr:colOff>535417</xdr:colOff>
      <xdr:row>53</xdr:row>
      <xdr:rowOff>57072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4DB6-5674-496A-9972-42FCAE06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392905</xdr:colOff>
      <xdr:row>53</xdr:row>
      <xdr:rowOff>153722</xdr:rowOff>
    </xdr:from>
    <xdr:to>
      <xdr:col>29</xdr:col>
      <xdr:colOff>549087</xdr:colOff>
      <xdr:row>84</xdr:row>
      <xdr:rowOff>156882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271CE6-E993-4F6F-9F52-B4953A70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273844</xdr:colOff>
      <xdr:row>53</xdr:row>
      <xdr:rowOff>166688</xdr:rowOff>
    </xdr:from>
    <xdr:to>
      <xdr:col>14</xdr:col>
      <xdr:colOff>238124</xdr:colOff>
      <xdr:row>84</xdr:row>
      <xdr:rowOff>156106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6AF1AB-53EF-44FB-AF25-8614E97D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423332</xdr:colOff>
      <xdr:row>22</xdr:row>
      <xdr:rowOff>52916</xdr:rowOff>
    </xdr:from>
    <xdr:to>
      <xdr:col>13</xdr:col>
      <xdr:colOff>571499</xdr:colOff>
      <xdr:row>53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76A62-6D51-42A3-96F0-4A614434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88899</xdr:colOff>
      <xdr:row>22</xdr:row>
      <xdr:rowOff>57149</xdr:rowOff>
    </xdr:from>
    <xdr:to>
      <xdr:col>29</xdr:col>
      <xdr:colOff>237066</xdr:colOff>
      <xdr:row>53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415787-24C2-4CEE-B717-4D4296D1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59531</xdr:colOff>
      <xdr:row>53</xdr:row>
      <xdr:rowOff>118003</xdr:rowOff>
    </xdr:from>
    <xdr:to>
      <xdr:col>28</xdr:col>
      <xdr:colOff>61117</xdr:colOff>
      <xdr:row>83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FBFBE-A5DD-4895-A7B3-570488903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392906</xdr:colOff>
      <xdr:row>53</xdr:row>
      <xdr:rowOff>119062</xdr:rowOff>
    </xdr:from>
    <xdr:to>
      <xdr:col>13</xdr:col>
      <xdr:colOff>583406</xdr:colOff>
      <xdr:row>83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8B168-9347-4D41-8735-BDF93D151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rishna Gharti" refreshedDate="46142.590004282407" createdVersion="3" refreshedVersion="8" minRefreshableVersion="3" recordCount="1078" xr:uid="{00000000-000A-0000-FFFF-FFFF0B000000}">
  <cacheSource type="worksheet">
    <worksheetSource ref="A1:J1048576" sheet="UA_Other Data"/>
  </cacheSource>
  <cacheFields count="10">
    <cacheField name="Airprox No" numFmtId="0">
      <sharedItems containsBlank="1" containsMixedTypes="1" containsNumber="1" containsInteger="1" minValue="2010004" maxValue="2026047"/>
    </cacheField>
    <cacheField name="Date" numFmtId="0">
      <sharedItems containsNonDate="0" containsDate="1" containsString="0" containsBlank="1" minDate="2010-02-12T00:00:00" maxDate="2026-04-19T00:00:00"/>
    </cacheField>
    <cacheField name="Year" numFmtId="0">
      <sharedItems containsString="0" containsBlank="1" containsNumber="1" containsInteger="1" minValue="1900" maxValue="2026" count="17">
        <n v="2010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  <n v="1900" u="1"/>
      </sharedItems>
    </cacheField>
    <cacheField name="Aircraft" numFmtId="0">
      <sharedItems containsBlank="1"/>
    </cacheField>
    <cacheField name="Object" numFmtId="0">
      <sharedItems containsBlank="1" count="12">
        <s v="Drone"/>
        <s v="Unknown"/>
        <s v="Model Aircraft"/>
        <s v="Balloon"/>
        <s v="Kite"/>
        <m/>
        <s v="Drone*" u="1"/>
        <s v="Done" u="1"/>
        <s v="AS355" u="1"/>
        <s v="Unk Obj" u="1"/>
        <s v="model ac" u="1"/>
        <s v="Model" u="1"/>
      </sharedItems>
    </cacheField>
    <cacheField name="Latitude" numFmtId="0">
      <sharedItems containsBlank="1"/>
    </cacheField>
    <cacheField name="Longitude" numFmtId="0">
      <sharedItems containsBlank="1"/>
    </cacheField>
    <cacheField name="Alt" numFmtId="1">
      <sharedItems containsString="0" containsBlank="1" containsNumber="1" containsInteger="1" minValue="0" maxValue="38000"/>
    </cacheField>
    <cacheField name="Reported Location" numFmtId="0">
      <sharedItems containsBlank="1"/>
    </cacheField>
    <cacheField name="Risk+J: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8">
  <r>
    <n v="2010004"/>
    <d v="2010-02-12T00:00:00"/>
    <x v="0"/>
    <s v="Apache"/>
    <x v="0"/>
    <s v="5113N"/>
    <s v="00200W"/>
    <n v="300"/>
    <s v="SPTA DA"/>
    <s v="C"/>
  </r>
  <r>
    <n v="2010005"/>
    <d v="2010-02-12T00:00:00"/>
    <x v="0"/>
    <s v="Sea King"/>
    <x v="0"/>
    <s v="5114N"/>
    <s v="00201W"/>
    <n v="300"/>
    <s v="SPTA DA"/>
    <s v="C"/>
  </r>
  <r>
    <n v="2010012"/>
    <d v="2010-02-21T00:00:00"/>
    <x v="0"/>
    <s v="A319"/>
    <x v="1"/>
    <s v="5133N"/>
    <s v="00241W"/>
    <n v="7000"/>
    <s v="Filton/Bristol CTA"/>
    <s v="D"/>
  </r>
  <r>
    <n v="2010050"/>
    <d v="2010-05-09T00:00:00"/>
    <x v="0"/>
    <s v="R44"/>
    <x v="2"/>
    <s v="5212N"/>
    <s v="00015E"/>
    <n v="850"/>
    <s v="Cambridge"/>
    <s v="D"/>
  </r>
  <r>
    <n v="2010142"/>
    <d v="2010-09-21T00:00:00"/>
    <x v="0"/>
    <s v="MD902"/>
    <x v="0"/>
    <s v="5106N"/>
    <s v="00038E"/>
    <n v="1200"/>
    <s v="Headcorn"/>
    <s v="B"/>
  </r>
  <r>
    <n v="2010173"/>
    <d v="2010-11-25T00:00:00"/>
    <x v="0"/>
    <s v="Tornado"/>
    <x v="0"/>
    <s v="5231N"/>
    <s v="00043E"/>
    <n v="500"/>
    <s v="STANTA/ Buckenham Tofts"/>
    <s v="D"/>
  </r>
  <r>
    <n v="2012002"/>
    <d v="2012-01-08T00:00:00"/>
    <x v="1"/>
    <s v="C150"/>
    <x v="2"/>
    <s v="5143N"/>
    <s v="00009E"/>
    <n v="50"/>
    <s v="North Weald"/>
    <s v="E"/>
  </r>
  <r>
    <n v="2012118"/>
    <d v="2012-08-09T00:00:00"/>
    <x v="1"/>
    <s v="B737"/>
    <x v="3"/>
    <s v="5122N"/>
    <s v="00042E"/>
    <n v="11000"/>
    <s v="Detling"/>
    <s v="D"/>
  </r>
  <r>
    <n v="2012134"/>
    <d v="2012-09-03T00:00:00"/>
    <x v="1"/>
    <s v="DA42"/>
    <x v="2"/>
    <s v="5221N"/>
    <s v="00123W"/>
    <n v="1300"/>
    <s v="Coventry"/>
    <s v="C"/>
  </r>
  <r>
    <n v="2012166"/>
    <d v="2012-12-02T00:00:00"/>
    <x v="1"/>
    <s v="A320"/>
    <x v="1"/>
    <s v="5551N"/>
    <s v="00406W"/>
    <n v="4000"/>
    <s v="Glasgow Airport"/>
    <s v="D"/>
  </r>
  <r>
    <n v="2012175"/>
    <d v="2012-12-30T00:00:00"/>
    <x v="1"/>
    <s v="B777"/>
    <x v="1"/>
    <s v="5110N"/>
    <s v="00003W"/>
    <n v="1500"/>
    <s v="London Gatwick"/>
    <s v="D"/>
  </r>
  <r>
    <n v="2014009"/>
    <d v="2014-02-04T00:00:00"/>
    <x v="2"/>
    <s v="Tutor"/>
    <x v="2"/>
    <s v="5239N"/>
    <s v="00016W"/>
    <n v="600"/>
    <s v="Peterborough"/>
    <s v="B"/>
  </r>
  <r>
    <n v="2014021"/>
    <d v="2014-02-27T00:00:00"/>
    <x v="2"/>
    <s v="Merlin"/>
    <x v="0"/>
    <s v="5229N"/>
    <s v="00046E"/>
    <n v="100"/>
    <s v="EG D208"/>
    <s v="D"/>
  </r>
  <r>
    <n v="2014073"/>
    <d v="2014-05-30T00:00:00"/>
    <x v="2"/>
    <s v="ATR72-500"/>
    <x v="0"/>
    <s v="5132N"/>
    <s v="00036W"/>
    <n v="1500"/>
    <s v="Southend Airport"/>
    <s v="D"/>
  </r>
  <r>
    <n v="2014117"/>
    <d v="2014-07-22T00:00:00"/>
    <x v="2"/>
    <s v="A320"/>
    <x v="0"/>
    <s v="5129N"/>
    <s v="00032W"/>
    <n v="700"/>
    <s v="London Heathrow"/>
    <s v="A"/>
  </r>
  <r>
    <n v="2014118"/>
    <d v="2014-07-24T00:00:00"/>
    <x v="2"/>
    <s v="Merlin"/>
    <x v="1"/>
    <s v="5006N"/>
    <s v="00523W"/>
    <n v="550"/>
    <s v="Praa Sands"/>
    <s v="D"/>
  </r>
  <r>
    <n v="2014187"/>
    <d v="2014-09-16T00:00:00"/>
    <x v="2"/>
    <s v="Gyroplane"/>
    <x v="2"/>
    <s v="5121N"/>
    <s v="00029W"/>
    <n v="1000"/>
    <s v="Rochester"/>
    <s v="B"/>
  </r>
  <r>
    <n v="2014194"/>
    <d v="2014-09-30T00:00:00"/>
    <x v="2"/>
    <s v="AW139"/>
    <x v="0"/>
    <s v="5240N"/>
    <s v="00122E"/>
    <n v="1000"/>
    <s v="Norwich"/>
    <s v="B"/>
  </r>
  <r>
    <n v="2014198"/>
    <d v="2014-10-02T00:00:00"/>
    <x v="2"/>
    <s v="Paraglider"/>
    <x v="0"/>
    <s v="5321N"/>
    <s v="00150W"/>
    <n v="150"/>
    <s v="Rushup Edge"/>
    <s v="A"/>
  </r>
  <r>
    <n v="2014233"/>
    <d v="2014-12-15T00:00:00"/>
    <x v="2"/>
    <s v="E135"/>
    <x v="0"/>
    <s v="5350N"/>
    <s v="00138W"/>
    <n v="1700"/>
    <s v="Leeds Bradford Airport"/>
    <s v="C"/>
  </r>
  <r>
    <n v="2015005"/>
    <d v="2015-01-21T00:00:00"/>
    <x v="3"/>
    <s v="SAAB 2000"/>
    <x v="3"/>
    <s v="6011N"/>
    <s v="00114W"/>
    <n v="7000"/>
    <s v="Lerwick"/>
    <s v="E"/>
  </r>
  <r>
    <n v="2015017"/>
    <d v="2015-02-21T00:00:00"/>
    <x v="3"/>
    <s v="PA28"/>
    <x v="2"/>
    <s v="5123N"/>
    <s v="00110W"/>
    <n v="2100"/>
    <s v="IVO Brimpton"/>
    <s v="D"/>
  </r>
  <r>
    <n v="2015024"/>
    <d v="2015-03-15T00:00:00"/>
    <x v="3"/>
    <s v="A320"/>
    <x v="0"/>
    <s v="5129N"/>
    <s v="00037W"/>
    <n v="1800"/>
    <s v="London Heathrow"/>
    <s v="D"/>
  </r>
  <r>
    <n v="2015046"/>
    <d v="2015-04-11T00:00:00"/>
    <x v="3"/>
    <s v="EC30"/>
    <x v="0"/>
    <s v="5118N"/>
    <s v="00007W"/>
    <n v="1600"/>
    <s v="Kenley"/>
    <s v="C"/>
  </r>
  <r>
    <n v="2015049"/>
    <d v="2015-04-19T00:00:00"/>
    <x v="3"/>
    <s v="DHC8"/>
    <x v="0"/>
    <s v="5130N"/>
    <s v="00003W"/>
    <n v="2000"/>
    <s v="London City Airport"/>
    <s v="B"/>
  </r>
  <r>
    <n v="2015051"/>
    <d v="2015-04-24T00:00:00"/>
    <x v="3"/>
    <s v="Apache"/>
    <x v="2"/>
    <s v="5208N"/>
    <s v="00108E"/>
    <n v="700"/>
    <s v="Wattisham"/>
    <s v="B"/>
  </r>
  <r>
    <n v="2015052"/>
    <d v="2015-04-20T00:00:00"/>
    <x v="3"/>
    <s v="B752"/>
    <x v="0"/>
    <s v="5324N"/>
    <s v="00211W"/>
    <n v="2500"/>
    <s v="Manchester Airport"/>
    <s v="B"/>
  </r>
  <r>
    <n v="2015054"/>
    <d v="2015-04-25T00:00:00"/>
    <x v="3"/>
    <s v="Lynx"/>
    <x v="0"/>
    <s v="5131N"/>
    <s v="00231W"/>
    <n v="2200"/>
    <s v="Bristol Airport"/>
    <s v="A"/>
  </r>
  <r>
    <n v="2015060"/>
    <d v="2015-05-03T00:00:00"/>
    <x v="3"/>
    <s v="RJ85"/>
    <x v="3"/>
    <s v="5146N"/>
    <s v="00038E"/>
    <n v="10000"/>
    <s v="Southend"/>
    <s v="D"/>
  </r>
  <r>
    <n v="2015073"/>
    <d v="2015-05-28T00:00:00"/>
    <x v="3"/>
    <s v="A320"/>
    <x v="1"/>
    <s v="5138N"/>
    <s v="00019E"/>
    <n v="13500"/>
    <s v="Lambourne"/>
    <s v="D"/>
  </r>
  <r>
    <n v="2015082"/>
    <d v="2015-05-08T00:00:00"/>
    <x v="3"/>
    <s v="B757-236"/>
    <x v="0"/>
    <s v="5313N"/>
    <s v="00210W"/>
    <n v="4900"/>
    <s v="Macclesfield"/>
    <s v="B"/>
  </r>
  <r>
    <n v="2015084"/>
    <d v="2015-05-30T00:00:00"/>
    <x v="3"/>
    <s v="Vans RV6A"/>
    <x v="0"/>
    <s v="5210N"/>
    <s v="00114W"/>
    <n v="2000"/>
    <s v="Byfield, Northampton"/>
    <s v="B"/>
  </r>
  <r>
    <n v="2015086"/>
    <d v="2015-06-17T00:00:00"/>
    <x v="3"/>
    <s v="Cavalon Gyroplane"/>
    <x v="0"/>
    <s v="5117N"/>
    <s v="00034E"/>
    <n v="1500"/>
    <s v="Detling"/>
    <s v="A"/>
  </r>
  <r>
    <n v="2015096"/>
    <d v="2015-06-11T00:00:00"/>
    <x v="3"/>
    <s v="EV97 Eurostar"/>
    <x v="0"/>
    <s v="5237N"/>
    <s v="00309W"/>
    <n v="1430"/>
    <s v="Welshpool"/>
    <s v="B"/>
  </r>
  <r>
    <n v="2015106"/>
    <d v="2015-07-09T00:00:00"/>
    <x v="3"/>
    <s v="RJ1H"/>
    <x v="0"/>
    <s v="5118N"/>
    <s v="00036E"/>
    <n v="4000"/>
    <s v="Detling"/>
    <s v="A"/>
  </r>
  <r>
    <n v="2015109"/>
    <d v="2015-07-09T00:00:00"/>
    <x v="3"/>
    <s v="B737-800"/>
    <x v="0"/>
    <s v="5349N"/>
    <s v="00135W"/>
    <n v="1800"/>
    <s v="Leeds Bradford Airport"/>
    <s v="B"/>
  </r>
  <r>
    <n v="2015117"/>
    <d v="2015-07-26T00:00:00"/>
    <x v="3"/>
    <s v="Be20"/>
    <x v="0"/>
    <s v="5100N"/>
    <s v="00119W"/>
    <n v="1100"/>
    <s v="Southampton Airport"/>
    <s v="A"/>
  </r>
  <r>
    <n v="2015118"/>
    <d v="2015-07-26T00:00:00"/>
    <x v="3"/>
    <s v="DHC8"/>
    <x v="0"/>
    <s v="5059N"/>
    <s v="00120W"/>
    <n v="650"/>
    <s v="Southampton Airport"/>
    <s v="C"/>
  </r>
  <r>
    <n v="2015129"/>
    <d v="2015-08-11T00:00:00"/>
    <x v="3"/>
    <s v="Chinook"/>
    <x v="0"/>
    <s v="5114N"/>
    <s v="00105W"/>
    <n v="1000"/>
    <s v="Odiham"/>
    <s v="A"/>
  </r>
  <r>
    <n v="2015139"/>
    <d v="2015-08-17T00:00:00"/>
    <x v="3"/>
    <s v="A319"/>
    <x v="1"/>
    <s v="5110N"/>
    <s v="00042W"/>
    <n v="110"/>
    <s v="London Heathrow"/>
    <s v="D"/>
  </r>
  <r>
    <n v="2015141"/>
    <d v="2015-08-27T00:00:00"/>
    <x v="3"/>
    <s v="Dornier D328-100"/>
    <x v="0"/>
    <s v="5326N"/>
    <s v="00205W"/>
    <n v="2800"/>
    <s v="Stockport"/>
    <s v="A"/>
  </r>
  <r>
    <n v="2015143"/>
    <d v="2015-08-19T00:00:00"/>
    <x v="3"/>
    <s v="A321-231 "/>
    <x v="1"/>
    <s v="5226N"/>
    <s v="00143W"/>
    <n v="1500"/>
    <s v="Birmingham Airport"/>
    <s v="B"/>
  </r>
  <r>
    <n v="2015155"/>
    <d v="2015-09-13T00:00:00"/>
    <x v="3"/>
    <s v="B738"/>
    <x v="0"/>
    <s v="5154N"/>
    <s v="00024E"/>
    <n v="4000"/>
    <s v="London Stansted"/>
    <s v="A"/>
  </r>
  <r>
    <n v="2015157"/>
    <d v="2015-09-13T00:00:00"/>
    <x v="3"/>
    <s v="E170"/>
    <x v="0"/>
    <s v="5129N"/>
    <s v="00006W"/>
    <n v="2000"/>
    <s v="London City Airport"/>
    <s v="A"/>
  </r>
  <r>
    <n v="2015162"/>
    <d v="2015-09-22T00:00:00"/>
    <x v="3"/>
    <s v="B777"/>
    <x v="0"/>
    <s v="5129N"/>
    <s v="00034W"/>
    <n v="2000"/>
    <s v="London Heathrow"/>
    <s v="A"/>
  </r>
  <r>
    <n v="2015163"/>
    <d v="2015-09-25T00:00:00"/>
    <x v="3"/>
    <s v="A319"/>
    <x v="0"/>
    <s v="5139N"/>
    <s v="00013W"/>
    <n v="80"/>
    <s v="London Heathrow"/>
    <s v="B"/>
  </r>
  <r>
    <n v="2015168"/>
    <d v="2015-09-23T00:00:00"/>
    <x v="3"/>
    <s v="E190"/>
    <x v="0"/>
    <s v="5130N"/>
    <s v="00011 E"/>
    <n v="2600"/>
    <s v="London City Airport"/>
    <s v="B"/>
  </r>
  <r>
    <n v="2015172"/>
    <d v="2015-09-30T00:00:00"/>
    <x v="3"/>
    <s v="A319"/>
    <x v="0"/>
    <s v="5128N"/>
    <s v="00031W"/>
    <n v="500"/>
    <s v="London Heathrow"/>
    <s v="A"/>
  </r>
  <r>
    <n v="2015176"/>
    <d v="2015-10-02T00:00:00"/>
    <x v="3"/>
    <s v="Dornier 328-100"/>
    <x v="0"/>
    <s v="5323N"/>
    <s v="00210W"/>
    <n v="3000"/>
    <s v="Manchester Airport"/>
    <s v="A"/>
  </r>
  <r>
    <n v="2015177"/>
    <d v="2015-10-04T00:00:00"/>
    <x v="3"/>
    <s v="PA28RT-201"/>
    <x v="0"/>
    <s v="5240N"/>
    <s v="00206W"/>
    <n v="50"/>
    <s v="London City Airport"/>
    <s v="A"/>
  </r>
  <r>
    <n v="2015183"/>
    <d v="2015-10-04T00:00:00"/>
    <x v="3"/>
    <s v="B777"/>
    <x v="0"/>
    <s v="5228N"/>
    <s v="00025W"/>
    <n v="300"/>
    <s v="London Heathrow"/>
    <s v="D"/>
  </r>
  <r>
    <n v="2015190"/>
    <d v="2015-06-17T00:00:00"/>
    <x v="3"/>
    <s v="C560X"/>
    <x v="0"/>
    <s v="5133N"/>
    <s v="00010E"/>
    <n v="3000"/>
    <s v="London City Airport"/>
    <s v="B"/>
  </r>
  <r>
    <n v="2015191"/>
    <d v="2015-06-18T00:00:00"/>
    <x v="3"/>
    <s v="G2CA"/>
    <x v="2"/>
    <s v="5143N"/>
    <s v="00016W"/>
    <n v="2150"/>
    <s v="London Colney"/>
    <s v="E"/>
  </r>
  <r>
    <n v="2015195"/>
    <d v="2015-10-13T00:00:00"/>
    <x v="3"/>
    <s v="A380"/>
    <x v="0"/>
    <s v="5216N"/>
    <s v="00022W"/>
    <n v="2000"/>
    <s v="London Heathrow"/>
    <s v="B"/>
  </r>
  <r>
    <n v="2015198"/>
    <d v="2015-08-12T00:00:00"/>
    <x v="3"/>
    <s v="A321"/>
    <x v="1"/>
    <s v="5128N"/>
    <s v="00043W"/>
    <n v="3000"/>
    <s v="London Heathrow"/>
    <s v="D"/>
  </r>
  <r>
    <n v="2015202"/>
    <d v="2015-11-08T00:00:00"/>
    <x v="3"/>
    <s v="B777"/>
    <x v="1"/>
    <s v="5119N"/>
    <s v="00023W"/>
    <n v="6000"/>
    <s v="London Heathrow"/>
    <s v="A"/>
  </r>
  <r>
    <n v="2015207"/>
    <d v="2015-11-28T00:00:00"/>
    <x v="3"/>
    <s v="A319"/>
    <x v="0"/>
    <s v="5128N"/>
    <s v="00017W"/>
    <n v="1900"/>
    <s v="London Heathrow"/>
    <s v="C"/>
  </r>
  <r>
    <n v="2015211"/>
    <d v="2015-12-06T00:00:00"/>
    <x v="3"/>
    <s v="E170"/>
    <x v="0"/>
    <s v="5130N"/>
    <s v="00006E"/>
    <n v="1000"/>
    <s v="London City Airport"/>
    <s v="B"/>
  </r>
  <r>
    <n v="2015212"/>
    <d v="2015-11-28T00:00:00"/>
    <x v="3"/>
    <s v="A321"/>
    <x v="0"/>
    <s v="5109N"/>
    <s v="00010W"/>
    <n v="100"/>
    <s v="London Gatwick"/>
    <s v="A"/>
  </r>
  <r>
    <n v="2015213"/>
    <d v="2015-12-07T00:00:00"/>
    <x v="3"/>
    <s v="A320"/>
    <x v="3"/>
    <s v="5101N"/>
    <s v="00013E"/>
    <n v="16000"/>
    <s v="London Heathrow"/>
    <s v="B"/>
  </r>
  <r>
    <n v="2016005"/>
    <d v="2016-01-21T00:00:00"/>
    <x v="4"/>
    <s v="GR4"/>
    <x v="0"/>
    <s v="5600N"/>
    <s v="00233W"/>
    <n v="1500"/>
    <s v="Dunbar"/>
    <s v="C"/>
  </r>
  <r>
    <n v="2016011"/>
    <d v="2016-01-23T00:00:00"/>
    <x v="4"/>
    <s v="B737"/>
    <x v="1"/>
    <s v="5600N"/>
    <s v="00233W"/>
    <n v="7500"/>
    <s v="East Midlands"/>
    <s v="A"/>
  </r>
  <r>
    <n v="2016015"/>
    <d v="2016-02-14T00:00:00"/>
    <x v="4"/>
    <s v="A320"/>
    <x v="0"/>
    <s v="5119N"/>
    <s v="00002E"/>
    <n v="12500"/>
    <s v="London Heathrow"/>
    <s v="A"/>
  </r>
  <r>
    <n v="2016016"/>
    <d v="2016-02-12T00:00:00"/>
    <x v="4"/>
    <s v="Tutor"/>
    <x v="2"/>
    <s v="5139N"/>
    <s v="00104W"/>
    <n v="1500"/>
    <s v="Benson"/>
    <s v="C"/>
  </r>
  <r>
    <n v="2016019"/>
    <d v="2016-02-16T00:00:00"/>
    <x v="4"/>
    <s v="E135"/>
    <x v="0"/>
    <s v="5506N"/>
    <s v="00127W"/>
    <n v="2500"/>
    <s v="Newcastle"/>
    <s v="C"/>
  </r>
  <r>
    <n v="2016020"/>
    <d v="2016-02-23T00:00:00"/>
    <x v="4"/>
    <s v="A319"/>
    <x v="0"/>
    <s v="5141N"/>
    <s v="00024W"/>
    <n v="6000"/>
    <s v="London Heathrow"/>
    <s v="C"/>
  </r>
  <r>
    <n v="2016022"/>
    <d v="2016-02-23T00:00:00"/>
    <x v="4"/>
    <s v="A320"/>
    <x v="0"/>
    <s v="5141N"/>
    <s v="00024W"/>
    <n v="6000"/>
    <s v="London Heathrow"/>
    <s v="B"/>
  </r>
  <r>
    <n v="2016026"/>
    <d v="2016-03-06T00:00:00"/>
    <x v="4"/>
    <s v="B738"/>
    <x v="0"/>
    <s v="5554N"/>
    <s v="00422W"/>
    <n v="1200"/>
    <s v="Glasgow Airport"/>
    <s v="A"/>
  </r>
  <r>
    <n v="2016028"/>
    <d v="2016-03-05T00:00:00"/>
    <x v="4"/>
    <s v="B757"/>
    <x v="0"/>
    <s v="5322N"/>
    <s v="00212W"/>
    <n v="1500"/>
    <s v="Manchester Airport"/>
    <s v="A"/>
  </r>
  <r>
    <n v="2016031"/>
    <d v="2016-03-13T00:00:00"/>
    <x v="4"/>
    <s v="A320"/>
    <x v="0"/>
    <s v="5135N"/>
    <s v="00015W"/>
    <n v="5500"/>
    <s v="London Heathrow"/>
    <s v="C"/>
  </r>
  <r>
    <n v="2016033"/>
    <d v="2016-03-04T00:00:00"/>
    <x v="4"/>
    <s v="A319"/>
    <x v="0"/>
    <s v="5113N"/>
    <s v="00009W"/>
    <n v="5000"/>
    <s v="London Gatwick"/>
    <s v="B"/>
  </r>
  <r>
    <n v="2016037"/>
    <d v="2016-03-20T00:00:00"/>
    <x v="4"/>
    <s v="DHC8"/>
    <x v="0"/>
    <s v="5052N"/>
    <s v="00013W"/>
    <n v="9300"/>
    <s v="Shoreham"/>
    <s v="B"/>
  </r>
  <r>
    <n v="2016038"/>
    <d v="2016-03-23T00:00:00"/>
    <x v="4"/>
    <s v="Civil Helicopter"/>
    <x v="0"/>
    <s v="5339N"/>
    <s v="00234W"/>
    <n v="900"/>
    <s v="Wigan"/>
    <s v="C"/>
  </r>
  <r>
    <n v="2016042"/>
    <d v="2016-03-30T00:00:00"/>
    <x v="4"/>
    <s v="A320"/>
    <x v="0"/>
    <s v="5130N"/>
    <s v="00037W"/>
    <n v="4800"/>
    <s v="London Heathrow"/>
    <s v="A"/>
  </r>
  <r>
    <n v="2016046"/>
    <d v="2016-04-05T00:00:00"/>
    <x v="4"/>
    <s v="Europa"/>
    <x v="2"/>
    <s v="5138N"/>
    <s v="00121W"/>
    <n v="200"/>
    <s v="East Hanney"/>
    <s v="B"/>
  </r>
  <r>
    <n v="2016049"/>
    <d v="2016-03-28T00:00:00"/>
    <x v="4"/>
    <s v="A321"/>
    <x v="0"/>
    <s v="5129N"/>
    <s v="00018W"/>
    <n v="1800"/>
    <s v="London Heathrow"/>
    <s v="A"/>
  </r>
  <r>
    <n v="2016050"/>
    <d v="2016-04-13T00:00:00"/>
    <x v="4"/>
    <s v="A320"/>
    <x v="0"/>
    <s v="5128N"/>
    <s v="00016W"/>
    <n v="2000"/>
    <s v="London Heathrow"/>
    <s v="A"/>
  </r>
  <r>
    <n v="2016054"/>
    <d v="2016-04-17T00:00:00"/>
    <x v="4"/>
    <s v="DR400"/>
    <x v="0"/>
    <s v="5109N"/>
    <s v="00039W"/>
    <n v="1800"/>
    <s v="Headcorn"/>
    <s v="B"/>
  </r>
  <r>
    <n v="2016057"/>
    <d v="2016-03-31T00:00:00"/>
    <x v="4"/>
    <s v="B737"/>
    <x v="0"/>
    <s v="5146N"/>
    <s v="00006E"/>
    <n v="2000"/>
    <s v="London Stansted"/>
    <s v="B"/>
  </r>
  <r>
    <n v="2016060"/>
    <d v="2016-04-20T00:00:00"/>
    <x v="4"/>
    <s v="B787"/>
    <x v="3"/>
    <s v="5123N"/>
    <s v="00027W"/>
    <n v="5500"/>
    <s v="Ockham"/>
    <s v="C"/>
  </r>
  <r>
    <n v="2016062"/>
    <d v="2016-05-01T00:00:00"/>
    <x v="4"/>
    <s v="A320"/>
    <x v="0"/>
    <s v="5128N"/>
    <s v="00020W"/>
    <n v="1300"/>
    <s v="London Heathrow"/>
    <s v="A"/>
  </r>
  <r>
    <n v="2016063"/>
    <d v="2016-04-26T00:00:00"/>
    <x v="4"/>
    <s v="S92"/>
    <x v="0"/>
    <s v="5454N"/>
    <s v="00255W"/>
    <n v="500"/>
    <s v="Carlisle"/>
    <s v="C"/>
  </r>
  <r>
    <n v="2016064"/>
    <d v="2016-05-01T00:00:00"/>
    <x v="4"/>
    <s v="A319"/>
    <x v="0"/>
    <s v="5107N"/>
    <s v="00013E"/>
    <n v="4600"/>
    <s v="London Gatwick"/>
    <s v="B"/>
  </r>
  <r>
    <n v="2016067"/>
    <d v="2016-05-03T00:00:00"/>
    <x v="4"/>
    <s v="A320"/>
    <x v="0"/>
    <s v="5127N"/>
    <s v="00022W"/>
    <n v="700"/>
    <s v="London Heathrow"/>
    <s v="B"/>
  </r>
  <r>
    <n v="2016073"/>
    <d v="2016-05-08T00:00:00"/>
    <x v="4"/>
    <s v="A319"/>
    <x v="0"/>
    <s v="5129N"/>
    <s v="00040W"/>
    <n v="2300"/>
    <s v="London Heathrow"/>
    <s v="B"/>
  </r>
  <r>
    <n v="2016075"/>
    <d v="2016-04-24T00:00:00"/>
    <x v="4"/>
    <s v="Paraglider"/>
    <x v="0"/>
    <s v="5435N"/>
    <s v="00249W"/>
    <n v="100"/>
    <s v="Barton Fell"/>
    <s v="B"/>
  </r>
  <r>
    <n v="2016077"/>
    <d v="2016-05-15T00:00:00"/>
    <x v="4"/>
    <s v="PA28"/>
    <x v="0"/>
    <s v="5346N"/>
    <s v="00301W"/>
    <n v="200"/>
    <s v="Blackpool"/>
    <s v="C"/>
  </r>
  <r>
    <n v="2016078"/>
    <d v="2016-05-03T00:00:00"/>
    <x v="4"/>
    <s v="B738"/>
    <x v="0"/>
    <s v="5159N"/>
    <s v="00025E"/>
    <n v="3000"/>
    <s v="London Stansted"/>
    <s v="A"/>
  </r>
  <r>
    <n v="2016079"/>
    <d v="2016-05-15T00:00:00"/>
    <x v="4"/>
    <s v="SF340"/>
    <x v="0"/>
    <s v="5225N"/>
    <s v="00212W"/>
    <n v="900"/>
    <s v="Manchester Airport"/>
    <s v="A"/>
  </r>
  <r>
    <n v="2016089"/>
    <d v="2016-05-22T00:00:00"/>
    <x v="4"/>
    <s v="A319"/>
    <x v="0"/>
    <s v="5128N"/>
    <s v="00010W"/>
    <n v="3200"/>
    <s v="London Heathrow"/>
    <s v="B"/>
  </r>
  <r>
    <n v="2016095"/>
    <d v="2016-05-21T00:00:00"/>
    <x v="4"/>
    <s v="A319"/>
    <x v="0"/>
    <s v="5128N"/>
    <s v="00016W"/>
    <n v="1200"/>
    <s v="London Heathrow"/>
    <s v="A"/>
  </r>
  <r>
    <n v="2016099"/>
    <d v="2016-06-07T00:00:00"/>
    <x v="4"/>
    <s v="A320"/>
    <x v="0"/>
    <s v="5122N"/>
    <s v="00014W"/>
    <n v="7000"/>
    <s v="London Heathrow"/>
    <s v="B"/>
  </r>
  <r>
    <n v="2016100"/>
    <d v="2016-05-29T00:00:00"/>
    <x v="4"/>
    <s v="Paraglider"/>
    <x v="2"/>
    <s v="5320N"/>
    <s v="00147W"/>
    <n v="1290"/>
    <s v="Mam Tor, Castleton"/>
    <s v="D"/>
  </r>
  <r>
    <n v="2016101"/>
    <d v="2016-06-09T00:00:00"/>
    <x v="4"/>
    <s v="A320"/>
    <x v="1"/>
    <s v="5119N"/>
    <s v="00021E"/>
    <n v="12000"/>
    <s v="Detling"/>
    <s v="D"/>
  </r>
  <r>
    <n v="2016104"/>
    <d v="2016-06-17T00:00:00"/>
    <x v="4"/>
    <s v="A319"/>
    <x v="1"/>
    <s v="5109N"/>
    <s v="00008W"/>
    <n v="1300"/>
    <s v="London Gatwick"/>
    <s v="A"/>
  </r>
  <r>
    <n v="2016106"/>
    <d v="2016-06-18T00:00:00"/>
    <x v="4"/>
    <s v="PA28"/>
    <x v="2"/>
    <s v="5222N"/>
    <s v="00122W"/>
    <n v="1200"/>
    <s v="Coventry"/>
    <s v="B"/>
  </r>
  <r>
    <n v="2016107"/>
    <d v="2016-06-19T00:00:00"/>
    <x v="4"/>
    <s v="RJ1H"/>
    <x v="0"/>
    <s v="5129N"/>
    <s v="00012E"/>
    <n v="3000"/>
    <s v="London City Airport"/>
    <s v="A"/>
  </r>
  <r>
    <n v="2016110"/>
    <d v="2016-06-20T00:00:00"/>
    <x v="4"/>
    <s v="B787"/>
    <x v="0"/>
    <s v="5118N"/>
    <s v="00002W"/>
    <n v="6000"/>
    <s v="London Heathrow"/>
    <s v="B"/>
  </r>
  <r>
    <n v="2016113"/>
    <d v="2016-06-21T00:00:00"/>
    <x v="4"/>
    <s v="Chinook"/>
    <x v="2"/>
    <s v="5136N"/>
    <s v="00105W"/>
    <n v="800"/>
    <s v="Benson"/>
    <s v="B"/>
  </r>
  <r>
    <n v="2016114"/>
    <d v="2016-06-23T00:00:00"/>
    <x v="4"/>
    <s v="Jabiru"/>
    <x v="0"/>
    <s v="5237N"/>
    <s v="00308W"/>
    <n v="1400"/>
    <s v="Welshpool"/>
    <s v="B"/>
  </r>
  <r>
    <n v="2016119"/>
    <d v="2016-06-25T00:00:00"/>
    <x v="4"/>
    <s v="CE560XL"/>
    <x v="0"/>
    <s v="5128N"/>
    <s v="00018E"/>
    <n v="3000"/>
    <s v="Biggin Hill"/>
    <s v="A"/>
  </r>
  <r>
    <n v="2016122"/>
    <d v="2016-06-28T00:00:00"/>
    <x v="4"/>
    <s v="King Air"/>
    <x v="0"/>
    <s v="5258N"/>
    <s v="00014W"/>
    <n v="1500"/>
    <s v="Cranwell"/>
    <s v="C"/>
  </r>
  <r>
    <n v="2016123"/>
    <d v="2016-06-28T00:00:00"/>
    <x v="4"/>
    <s v="A340"/>
    <x v="0"/>
    <s v="5138N"/>
    <s v="00001E"/>
    <n v="9000"/>
    <s v="London Heathrow"/>
    <s v="B"/>
  </r>
  <r>
    <n v="2016128"/>
    <d v="2016-06-23T00:00:00"/>
    <x v="4"/>
    <s v="B747"/>
    <x v="0"/>
    <s v="5128N"/>
    <s v="00027W"/>
    <n v="4000"/>
    <s v="London Heathrow"/>
    <s v="B"/>
  </r>
  <r>
    <n v="2016133"/>
    <d v="2016-07-12T00:00:00"/>
    <x v="4"/>
    <s v="A319"/>
    <x v="0"/>
    <s v="5320N"/>
    <s v="00254W"/>
    <n v="1300"/>
    <s v="Liverpool Airport"/>
    <s v="A"/>
  </r>
  <r>
    <n v="2016137"/>
    <d v="2016-07-17T00:00:00"/>
    <x v="4"/>
    <s v="A319"/>
    <x v="0"/>
    <s v="5127N"/>
    <s v="00020W"/>
    <n v="1000"/>
    <s v="London Heathrow"/>
    <s v="B"/>
  </r>
  <r>
    <n v="2016138"/>
    <d v="2016-07-18T00:00:00"/>
    <x v="4"/>
    <s v="DA-42"/>
    <x v="0"/>
    <s v="5158N"/>
    <s v="00140W"/>
    <n v="2300"/>
    <s v="Morton-in-Marsh"/>
    <s v="B"/>
  </r>
  <r>
    <n v="2016139"/>
    <d v="2016-07-18T00:00:00"/>
    <x v="4"/>
    <s v="A321"/>
    <x v="0"/>
    <s v="5131N"/>
    <s v="00005E"/>
    <n v="5000"/>
    <s v="London Heathrow"/>
    <s v="A"/>
  </r>
  <r>
    <n v="2016142"/>
    <d v="2016-07-16T00:00:00"/>
    <x v="4"/>
    <s v="A320"/>
    <x v="0"/>
    <s v="5128N"/>
    <s v="00003E"/>
    <n v="5000"/>
    <s v="London Heathrow"/>
    <s v="A"/>
  </r>
  <r>
    <n v="2016146"/>
    <d v="2016-07-17T00:00:00"/>
    <x v="4"/>
    <s v="PA28"/>
    <x v="2"/>
    <s v="5131N"/>
    <s v="00128W"/>
    <n v="1600"/>
    <s v="Nr Wantage"/>
    <s v="C"/>
  </r>
  <r>
    <n v="2016154"/>
    <d v="2016-07-26T00:00:00"/>
    <x v="4"/>
    <s v="Chinook"/>
    <x v="2"/>
    <s v="5108N"/>
    <s v="00056W"/>
    <n v="650"/>
    <s v="Odiham"/>
    <s v="C"/>
  </r>
  <r>
    <n v="2016158"/>
    <d v="2016-07-20T00:00:00"/>
    <x v="4"/>
    <s v="E190"/>
    <x v="0"/>
    <s v="5132N"/>
    <s v="00001W"/>
    <n v="2700"/>
    <s v="Odiham"/>
    <s v="A"/>
  </r>
  <r>
    <n v="2016161"/>
    <d v="2016-08-04T00:00:00"/>
    <x v="4"/>
    <s v="A320"/>
    <x v="0"/>
    <s v="5123N"/>
    <s v="00007E"/>
    <n v="11000"/>
    <s v="Biggin Hold"/>
    <s v="A"/>
  </r>
  <r>
    <n v="2016163"/>
    <d v="2016-08-08T00:00:00"/>
    <x v="4"/>
    <s v="Chinook"/>
    <x v="0"/>
    <s v="5144N"/>
    <s v="00104W"/>
    <n v="1700"/>
    <s v="Benson"/>
    <s v="C"/>
  </r>
  <r>
    <n v="2016164"/>
    <d v="2016-07-20T00:00:00"/>
    <x v="4"/>
    <s v="B767"/>
    <x v="0"/>
    <s v="5322N"/>
    <s v="00215W"/>
    <n v="300"/>
    <s v="Manchester Airport"/>
    <s v="A"/>
  </r>
  <r>
    <n v="2016167"/>
    <d v="2016-08-12T00:00:00"/>
    <x v="4"/>
    <s v="A320"/>
    <x v="2"/>
    <s v="5110N"/>
    <s v="00002W"/>
    <n v="1800"/>
    <s v="London Gatwick"/>
    <s v="C"/>
  </r>
  <r>
    <n v="2016168"/>
    <d v="2016-08-12T00:00:00"/>
    <x v="4"/>
    <s v="A319"/>
    <x v="0"/>
    <s v="5130N"/>
    <s v="00001E"/>
    <n v="5000"/>
    <s v="London Heathrow"/>
    <s v="C"/>
  </r>
  <r>
    <n v="2016172"/>
    <d v="2016-08-15T00:00:00"/>
    <x v="4"/>
    <s v="A320"/>
    <x v="0"/>
    <s v="5140N"/>
    <s v="00009W"/>
    <n v="6000"/>
    <s v="Brookmans Park"/>
    <s v="A"/>
  </r>
  <r>
    <n v="2016176"/>
    <d v="2016-08-23T00:00:00"/>
    <x v="4"/>
    <s v="A320"/>
    <x v="1"/>
    <s v="5128N"/>
    <s v="00013W"/>
    <n v="2500"/>
    <s v="London Heathrow"/>
    <s v="A"/>
  </r>
  <r>
    <n v="2016183"/>
    <d v="2016-08-25T00:00:00"/>
    <x v="4"/>
    <s v="A321"/>
    <x v="3"/>
    <s v="5143N"/>
    <s v="00257W"/>
    <n v="33000"/>
    <s v="Cardiff"/>
    <s v="C"/>
  </r>
  <r>
    <n v="2016185"/>
    <d v="2016-08-26T00:00:00"/>
    <x v="4"/>
    <s v="EC145"/>
    <x v="0"/>
    <s v="5139N"/>
    <s v="00001W"/>
    <n v="1900"/>
    <s v="Lippitts Hill"/>
    <s v="A"/>
  </r>
  <r>
    <n v="2016189"/>
    <d v="2016-08-27T00:00:00"/>
    <x v="4"/>
    <s v="B777"/>
    <x v="0"/>
    <s v="5505N"/>
    <s v="00137W"/>
    <n v="4000"/>
    <s v="Newcastle Airport"/>
    <s v="B"/>
  </r>
  <r>
    <n v="2016192"/>
    <d v="2016-08-15T00:00:00"/>
    <x v="4"/>
    <s v="Chinook"/>
    <x v="0"/>
    <s v="5114N"/>
    <s v="00046W"/>
    <n v="1700"/>
    <s v="Odiham"/>
    <s v="B"/>
  </r>
  <r>
    <n v="2016194"/>
    <d v="2016-08-29T00:00:00"/>
    <x v="4"/>
    <s v="B777"/>
    <x v="1"/>
    <s v="5121N"/>
    <s v="00055W"/>
    <n v="10300"/>
    <s v="London Heathrow"/>
    <s v="A"/>
  </r>
  <r>
    <n v="2016195"/>
    <d v="2016-06-16T00:00:00"/>
    <x v="4"/>
    <s v="CL605"/>
    <x v="3"/>
    <s v="5149N"/>
    <s v="00009W"/>
    <n v="7000"/>
    <s v="London Luton"/>
    <s v="A"/>
  </r>
  <r>
    <n v="2016197"/>
    <d v="2016-09-07T00:00:00"/>
    <x v="4"/>
    <s v="Q400"/>
    <x v="0"/>
    <s v="5228N"/>
    <s v="00146W"/>
    <n v="500"/>
    <s v="Birmingham Airport"/>
    <s v="C"/>
  </r>
  <r>
    <n v="2016203"/>
    <d v="2016-09-17T00:00:00"/>
    <x v="4"/>
    <s v="PA28"/>
    <x v="2"/>
    <s v="5045N"/>
    <s v="00146W"/>
    <n v="2400"/>
    <s v="Bournemouth Airport"/>
    <s v="B"/>
  </r>
  <r>
    <n v="2016204"/>
    <d v="2016-09-06T00:00:00"/>
    <x v="4"/>
    <s v="A320"/>
    <x v="0"/>
    <s v="5109N"/>
    <s v="00011W"/>
    <n v="3000"/>
    <s v="London Gatwick"/>
    <s v="B"/>
  </r>
  <r>
    <n v="2016205"/>
    <d v="2016-09-07T00:00:00"/>
    <x v="4"/>
    <s v="Tucano"/>
    <x v="2"/>
    <s v="5413N"/>
    <s v="00038W"/>
    <n v="503"/>
    <s v="Vale of York"/>
    <s v="B"/>
  </r>
  <r>
    <n v="2016211"/>
    <d v="2016-10-02T00:00:00"/>
    <x v="4"/>
    <s v="C152"/>
    <x v="0"/>
    <s v="5315N"/>
    <s v="00057W"/>
    <n v="950"/>
    <s v="Gamston"/>
    <s v="C"/>
  </r>
  <r>
    <n v="2016213"/>
    <d v="2016-10-01T00:00:00"/>
    <x v="4"/>
    <s v="B738"/>
    <x v="0"/>
    <s v="5301N"/>
    <s v="00131W"/>
    <n v="6000"/>
    <s v="East Midlands"/>
    <s v="A"/>
  </r>
  <r>
    <n v="2016217"/>
    <d v="2016-10-07T00:00:00"/>
    <x v="4"/>
    <s v="A319"/>
    <x v="0"/>
    <s v="5103N"/>
    <s v="00031W"/>
    <n v="4500"/>
    <s v="London Gatwick"/>
    <s v="C"/>
  </r>
  <r>
    <n v="2016222"/>
    <d v="2016-10-17T00:00:00"/>
    <x v="4"/>
    <s v="Chinoook"/>
    <x v="2"/>
    <s v="5139N"/>
    <s v="00105W"/>
    <n v="400"/>
    <s v="Benson"/>
    <s v="B"/>
  </r>
  <r>
    <n v="2016225"/>
    <d v="2016-10-23T00:00:00"/>
    <x v="4"/>
    <s v="R44"/>
    <x v="0"/>
    <s v="5507N"/>
    <s v="00656W"/>
    <n v="1100"/>
    <s v="Eglinton"/>
    <s v="E"/>
  </r>
  <r>
    <n v="2016226"/>
    <d v="2016-10-21T00:00:00"/>
    <x v="4"/>
    <s v="Q400"/>
    <x v="3"/>
    <s v="5046N"/>
    <s v="00225W"/>
    <n v="24000"/>
    <s v="Jersey"/>
    <s v="A"/>
  </r>
  <r>
    <n v="2016229"/>
    <d v="2016-10-30T00:00:00"/>
    <x v="4"/>
    <s v="A320"/>
    <x v="0"/>
    <s v="5137N"/>
    <s v="00014W"/>
    <n v="7000"/>
    <s v="Lambourne"/>
    <s v="A"/>
  </r>
  <r>
    <n v="2016239"/>
    <d v="2016-11-11T00:00:00"/>
    <x v="4"/>
    <s v="A320"/>
    <x v="0"/>
    <s v="5120N"/>
    <s v="00008E"/>
    <n v="9800"/>
    <s v="London Heathrow"/>
    <s v="B"/>
  </r>
  <r>
    <n v="2016240"/>
    <d v="2016-11-03T00:00:00"/>
    <x v="4"/>
    <s v="Chinook"/>
    <x v="2"/>
    <s v="5108N"/>
    <s v="00253W"/>
    <n v="100"/>
    <s v="Colerne"/>
    <s v="A"/>
  </r>
  <r>
    <n v="2016242"/>
    <d v="2016-11-18T00:00:00"/>
    <x v="4"/>
    <s v="A319"/>
    <x v="0"/>
    <s v="5128N"/>
    <s v="00034W"/>
    <n v="3500"/>
    <s v="London Heathrow"/>
    <s v="A"/>
  </r>
  <r>
    <n v="2016244"/>
    <d v="2016-11-22T00:00:00"/>
    <x v="4"/>
    <s v="A320"/>
    <x v="0"/>
    <s v="5536N"/>
    <s v="00428W"/>
    <n v="6000"/>
    <s v="Kilmarnock"/>
    <s v="B"/>
  </r>
  <r>
    <n v="2016246"/>
    <d v="2016-11-20T00:00:00"/>
    <x v="4"/>
    <s v="A321"/>
    <x v="0"/>
    <s v="5128N"/>
    <s v="00002W"/>
    <n v="5500"/>
    <s v="London City Airport"/>
    <s v="C"/>
  </r>
  <r>
    <n v="2016247"/>
    <d v="2016-11-20T00:00:00"/>
    <x v="4"/>
    <s v="B773ER"/>
    <x v="0"/>
    <s v="5132N"/>
    <s v="00002W"/>
    <n v="4300"/>
    <s v="London Heathrow"/>
    <s v="C"/>
  </r>
  <r>
    <n v="2016248"/>
    <d v="2016-11-25T00:00:00"/>
    <x v="4"/>
    <s v="A319"/>
    <x v="0"/>
    <s v="5558N"/>
    <s v="00306W"/>
    <n v="3700"/>
    <s v="Musselburgh"/>
    <s v="A"/>
  </r>
  <r>
    <n v="2016249"/>
    <d v="2016-11-28T00:00:00"/>
    <x v="4"/>
    <s v="Chinook"/>
    <x v="0"/>
    <s v="5138N"/>
    <s v="00130W"/>
    <n v="4000"/>
    <s v="Faringdon"/>
    <s v="C"/>
  </r>
  <r>
    <n v="2016251"/>
    <d v="2016-11-29T00:00:00"/>
    <x v="4"/>
    <s v="C130"/>
    <x v="0"/>
    <s v="5320N"/>
    <s v="00140W"/>
    <n v="500"/>
    <s v="Ladybower"/>
    <s v="B"/>
  </r>
  <r>
    <n v="2016257"/>
    <d v="2016-12-07T00:00:00"/>
    <x v="4"/>
    <s v="A320"/>
    <x v="0"/>
    <s v="5133N"/>
    <s v="00003E"/>
    <n v="5200"/>
    <s v="Olympic Park"/>
    <s v="C"/>
  </r>
  <r>
    <n v="2016258"/>
    <d v="2016-12-11T00:00:00"/>
    <x v="4"/>
    <s v="R44"/>
    <x v="0"/>
    <s v="5130N"/>
    <s v="00017W"/>
    <n v="800"/>
    <s v="Ealing Park"/>
    <s v="A"/>
  </r>
  <r>
    <n v="2016261"/>
    <d v="2016-04-03T00:00:00"/>
    <x v="4"/>
    <s v="AA-1A"/>
    <x v="0"/>
    <s v="5202N"/>
    <s v="00022W"/>
    <n v="1900"/>
    <s v="Henlow"/>
    <s v="A"/>
  </r>
  <r>
    <n v="2016263"/>
    <d v="2016-12-10T00:00:00"/>
    <x v="4"/>
    <s v="B787"/>
    <x v="0"/>
    <s v="5127N"/>
    <s v="00011W"/>
    <n v="4200"/>
    <s v="London Heathrow"/>
    <s v="B"/>
  </r>
  <r>
    <n v="2016264"/>
    <d v="2016-12-04T00:00:00"/>
    <x v="4"/>
    <s v="EV97 Eurostar"/>
    <x v="0"/>
    <s v="5156N"/>
    <s v="00140W"/>
    <n v="3000"/>
    <s v="Morton-in-Marsh"/>
    <s v="C"/>
  </r>
  <r>
    <n v="2016266"/>
    <d v="2016-12-18T00:00:00"/>
    <x v="4"/>
    <s v="DHC8"/>
    <x v="0"/>
    <s v="5329N"/>
    <s v="00214W"/>
    <n v="8000"/>
    <s v="Manchester Airport"/>
    <s v="C"/>
  </r>
  <r>
    <n v="2016267"/>
    <d v="2016-12-18T00:00:00"/>
    <x v="4"/>
    <s v="A319"/>
    <x v="3"/>
    <s v="5119N"/>
    <s v="00002E"/>
    <n v="10000"/>
    <s v="London Heathrow"/>
    <s v="A"/>
  </r>
  <r>
    <n v="2016270"/>
    <d v="2016-12-03T00:00:00"/>
    <x v="4"/>
    <s v="A320"/>
    <x v="0"/>
    <s v="5137N"/>
    <s v="00010W"/>
    <n v="3000"/>
    <s v="London Heathrow"/>
    <s v="B"/>
  </r>
  <r>
    <n v="2016271"/>
    <d v="2016-12-23T00:00:00"/>
    <x v="4"/>
    <s v="E190"/>
    <x v="1"/>
    <s v="5126N"/>
    <s v="00058E"/>
    <n v="6150"/>
    <s v="London City Airport"/>
    <s v="D"/>
  </r>
  <r>
    <n v="2017004"/>
    <d v="2017-01-05T00:00:00"/>
    <x v="5"/>
    <s v="C152"/>
    <x v="0"/>
    <s v="5118N"/>
    <s v="00032W"/>
    <n v="310"/>
    <s v="Woking"/>
    <s v="E"/>
  </r>
  <r>
    <n v="2017007"/>
    <d v="2017-01-02T00:00:00"/>
    <x v="5"/>
    <s v="A320"/>
    <x v="0"/>
    <s v="5124N"/>
    <s v="00004W"/>
    <n v="6000"/>
    <s v="Biggin VOR"/>
    <s v="C"/>
  </r>
  <r>
    <n v="2017008"/>
    <d v="2017-01-21T00:00:00"/>
    <x v="5"/>
    <s v="S92"/>
    <x v="0"/>
    <s v="5311N"/>
    <s v="00413W"/>
    <n v="500"/>
    <s v="Bangor"/>
    <s v="C"/>
  </r>
  <r>
    <n v="2017009"/>
    <d v="2017-01-22T00:00:00"/>
    <x v="5"/>
    <s v="B206"/>
    <x v="0"/>
    <s v="5129N"/>
    <s v="00007W"/>
    <n v="1700"/>
    <s v="London"/>
    <s v="B"/>
  </r>
  <r>
    <n v="2017011"/>
    <d v="2017-01-26T00:00:00"/>
    <x v="5"/>
    <s v="A321"/>
    <x v="3"/>
    <s v="5156N"/>
    <s v="00003W"/>
    <n v="7000"/>
    <s v="London Stansted"/>
    <s v="B"/>
  </r>
  <r>
    <n v="2017013"/>
    <d v="2017-02-03T00:00:00"/>
    <x v="5"/>
    <s v="Squirrel"/>
    <x v="0"/>
    <s v="5247N"/>
    <s v="00244W"/>
    <n v="800"/>
    <s v="Shawbury"/>
    <s v="A"/>
  </r>
  <r>
    <n v="2017017"/>
    <d v="2017-02-13T00:00:00"/>
    <x v="5"/>
    <s v="Q400"/>
    <x v="0"/>
    <s v="5054N"/>
    <s v="00123W"/>
    <n v="1000"/>
    <s v="Southampton Airport"/>
    <s v="B"/>
  </r>
  <r>
    <n v="2017018"/>
    <d v="2017-02-15T00:00:00"/>
    <x v="5"/>
    <s v="A321"/>
    <x v="0"/>
    <s v="5127N"/>
    <s v="00058W"/>
    <n v="4800"/>
    <s v="London Heathrow"/>
    <s v="A"/>
  </r>
  <r>
    <n v="2017021"/>
    <d v="2017-02-20T00:00:00"/>
    <x v="5"/>
    <s v="Apache"/>
    <x v="0"/>
    <s v="5243N"/>
    <s v="00404W"/>
    <n v="160"/>
    <s v="Barmouth Beach"/>
    <s v="C"/>
  </r>
  <r>
    <n v="2017025"/>
    <d v="2017-02-24T00:00:00"/>
    <x v="5"/>
    <s v="Chinook"/>
    <x v="0"/>
    <s v="5133N"/>
    <s v="00033W"/>
    <n v="1000"/>
    <s v="Stoke Pogues"/>
    <s v="B"/>
  </r>
  <r>
    <n v="2017027"/>
    <d v="2017-02-28T00:00:00"/>
    <x v="5"/>
    <s v="King Air"/>
    <x v="3"/>
    <s v="5315N"/>
    <s v="00002W"/>
    <n v="6500"/>
    <s v="Coningsby"/>
    <s v="A"/>
  </r>
  <r>
    <n v="2017033"/>
    <d v="2017-03-06T00:00:00"/>
    <x v="5"/>
    <s v="DHC8"/>
    <x v="1"/>
    <s v="5130N"/>
    <s v="00003E"/>
    <n v="1700"/>
    <s v="London City Airport"/>
    <s v="D"/>
  </r>
  <r>
    <n v="2017034"/>
    <d v="2017-03-07T00:00:00"/>
    <x v="5"/>
    <s v="Eurostar"/>
    <x v="0"/>
    <s v="5410N"/>
    <s v="00242W"/>
    <n v="4800"/>
    <s v="Hest Bank"/>
    <s v="C"/>
  </r>
  <r>
    <n v="2017035"/>
    <d v="2017-02-02T00:00:00"/>
    <x v="5"/>
    <s v="A319"/>
    <x v="1"/>
    <s v="5438N"/>
    <s v="00157W"/>
    <n v="180"/>
    <s v="TILNI Corridor"/>
    <s v="B"/>
  </r>
  <r>
    <n v="2017039"/>
    <d v="2017-02-05T00:00:00"/>
    <x v="5"/>
    <s v="A319"/>
    <x v="0"/>
    <s v="5320N"/>
    <s v="00259W"/>
    <n v="1550"/>
    <s v="Liverpool Airport"/>
    <s v="B"/>
  </r>
  <r>
    <n v="2017041"/>
    <d v="2017-02-24T00:00:00"/>
    <x v="5"/>
    <s v="A319"/>
    <x v="0"/>
    <s v="5135N"/>
    <s v="00027W"/>
    <n v="8000"/>
    <s v="London Heathrow"/>
    <s v="B"/>
  </r>
  <r>
    <n v="2017044"/>
    <d v="2017-03-01T00:00:00"/>
    <x v="5"/>
    <s v="A319"/>
    <x v="1"/>
    <s v="5324N"/>
    <s v="00209W"/>
    <n v="2000"/>
    <s v="Manchester Airport"/>
    <s v="E"/>
  </r>
  <r>
    <n v="2017055"/>
    <d v="2017-04-08T00:00:00"/>
    <x v="5"/>
    <s v="B737"/>
    <x v="0"/>
    <s v="5458N"/>
    <s v="00130W"/>
    <n v="9500"/>
    <s v="Newcastle Airport"/>
    <s v="C"/>
  </r>
  <r>
    <n v="2017056"/>
    <d v="2017-04-10T00:00:00"/>
    <x v="5"/>
    <s v="H125"/>
    <x v="0"/>
    <s v="5118N"/>
    <s v="00047W"/>
    <n v="2000"/>
    <s v="Farnborough"/>
    <s v="A"/>
  </r>
  <r>
    <n v="2017058"/>
    <d v="2017-04-06T00:00:00"/>
    <x v="5"/>
    <s v="Hawk"/>
    <x v="0"/>
    <s v="5005N"/>
    <s v="00515W"/>
    <n v="800"/>
    <s v="Culdrose"/>
    <s v="C"/>
  </r>
  <r>
    <n v="2017061"/>
    <d v="2017-04-11T00:00:00"/>
    <x v="5"/>
    <s v="DHC8"/>
    <x v="3"/>
    <s v="5257N"/>
    <s v="00127W"/>
    <n v="24000"/>
    <s v="TNT VOR"/>
    <s v="A"/>
  </r>
  <r>
    <n v="2017062"/>
    <d v="2017-04-06T00:00:00"/>
    <x v="5"/>
    <s v="B777"/>
    <x v="0"/>
    <s v="5127N"/>
    <s v="00006W"/>
    <n v="4000"/>
    <s v="London Heathrow"/>
    <s v="B"/>
  </r>
  <r>
    <n v="2017063"/>
    <d v="2017-04-10T00:00:00"/>
    <x v="5"/>
    <s v="Merlin"/>
    <x v="0"/>
    <s v="5200N"/>
    <s v="00027W"/>
    <n v="350"/>
    <s v="South Beds"/>
    <s v="B"/>
  </r>
  <r>
    <n v="2017067"/>
    <d v="2017-04-12T00:00:00"/>
    <x v="5"/>
    <s v="A320"/>
    <x v="1"/>
    <s v="5049N"/>
    <s v="00027E"/>
    <n v="10000"/>
    <s v="London Gatwick"/>
    <s v="D"/>
  </r>
  <r>
    <n v="2017068"/>
    <d v="2017-04-22T00:00:00"/>
    <x v="5"/>
    <s v="A319"/>
    <x v="0"/>
    <s v="5325N"/>
    <s v="00251W"/>
    <n v="2500"/>
    <s v="Liverpool Airport"/>
    <s v="A"/>
  </r>
  <r>
    <n v="2017069"/>
    <d v="2017-04-18T00:00:00"/>
    <x v="5"/>
    <s v="Wildcat"/>
    <x v="0"/>
    <s v="5111N"/>
    <s v="00248W"/>
    <n v="2000"/>
    <s v="Glastonbury"/>
    <s v="A"/>
  </r>
  <r>
    <n v="2017070"/>
    <d v="2017-04-15T00:00:00"/>
    <x v="5"/>
    <s v="A320"/>
    <x v="0"/>
    <s v="5128N"/>
    <s v="00006W"/>
    <n v="870"/>
    <s v="London Heathrow"/>
    <s v="B"/>
  </r>
  <r>
    <n v="2017071"/>
    <d v="2017-04-22T00:00:00"/>
    <x v="5"/>
    <s v="PA34"/>
    <x v="0"/>
    <s v="5045N"/>
    <s v="00132W"/>
    <n v="3000"/>
    <s v="Bournemouth Airport"/>
    <s v="B"/>
  </r>
  <r>
    <n v="2017076"/>
    <d v="2017-04-30T00:00:00"/>
    <x v="5"/>
    <s v="A319"/>
    <x v="0"/>
    <s v="5320N"/>
    <s v="00301W"/>
    <n v="2300"/>
    <s v="Liverpool Airport"/>
    <s v="B"/>
  </r>
  <r>
    <n v="2017077"/>
    <d v="2017-02-17T00:00:00"/>
    <x v="5"/>
    <s v="A320"/>
    <x v="0"/>
    <s v="5232N"/>
    <s v="00149W"/>
    <n v="2000"/>
    <s v="Birmingham Airport"/>
    <s v="C"/>
  </r>
  <r>
    <n v="2017079"/>
    <d v="2017-04-21T00:00:00"/>
    <x v="5"/>
    <s v="C402"/>
    <x v="0"/>
    <s v="5226N"/>
    <s v="00143W"/>
    <n v="1800"/>
    <s v="Birmingham Airport"/>
    <s v="B"/>
  </r>
  <r>
    <n v="2017082"/>
    <d v="2017-05-05T00:00:00"/>
    <x v="5"/>
    <s v="C550"/>
    <x v="0"/>
    <s v="5133N"/>
    <s v="00023W"/>
    <n v="1500"/>
    <s v="Northolt"/>
    <s v="A"/>
  </r>
  <r>
    <n v="2017085"/>
    <d v="2017-04-13T00:00:00"/>
    <x v="5"/>
    <s v="A319"/>
    <x v="1"/>
    <s v="5324N"/>
    <s v="00252W"/>
    <n v="2500"/>
    <s v="Liverpool Airport"/>
    <s v="C"/>
  </r>
  <r>
    <n v="2017092"/>
    <d v="2017-05-22T00:00:00"/>
    <x v="5"/>
    <s v="Squirrel"/>
    <x v="0"/>
    <s v="5244N"/>
    <s v="00228W"/>
    <n v="1500"/>
    <s v="Donnington"/>
    <s v="B"/>
  </r>
  <r>
    <n v="2017094"/>
    <d v="2017-05-19T00:00:00"/>
    <x v="5"/>
    <s v="SF340"/>
    <x v="0"/>
    <s v="5551N"/>
    <s v="00339W"/>
    <n v="4200"/>
    <s v="Edinburgh Airport"/>
    <s v="A"/>
  </r>
  <r>
    <n v="2017096"/>
    <d v="2017-05-25T00:00:00"/>
    <x v="5"/>
    <s v="A320"/>
    <x v="0"/>
    <s v="5133N"/>
    <s v="00050W"/>
    <n v="5500"/>
    <s v="London Heathrow"/>
    <s v="B"/>
  </r>
  <r>
    <n v="2017097"/>
    <d v="2017-05-25T00:00:00"/>
    <x v="5"/>
    <s v="B773ER"/>
    <x v="0"/>
    <s v="5133N"/>
    <s v="00053W"/>
    <n v="5700"/>
    <s v="London Heathrow"/>
    <s v="C"/>
  </r>
  <r>
    <n v="2017100"/>
    <d v="2017-05-31T00:00:00"/>
    <x v="5"/>
    <s v="AW189"/>
    <x v="0"/>
    <s v="5048N"/>
    <s v="00130W"/>
    <n v="500"/>
    <s v="Beaulieu"/>
    <s v="C"/>
  </r>
  <r>
    <n v="2017101"/>
    <d v="2017-05-25T00:00:00"/>
    <x v="5"/>
    <s v="A320"/>
    <x v="0"/>
    <s v="5132N"/>
    <s v="00017W"/>
    <n v="4000"/>
    <s v="London Heathrow"/>
    <s v="B"/>
  </r>
  <r>
    <n v="2017102"/>
    <d v="2017-05-26T00:00:00"/>
    <x v="5"/>
    <s v="A321"/>
    <x v="1"/>
    <s v="5554N"/>
    <s v="00421W"/>
    <n v="1000"/>
    <s v="Glasgow Airport"/>
    <s v="D"/>
  </r>
  <r>
    <n v="2017103"/>
    <d v="2017-05-31T00:00:00"/>
    <x v="5"/>
    <s v="S92"/>
    <x v="3"/>
    <s v="5741N"/>
    <s v="00242W"/>
    <n v="2000"/>
    <s v="Portsoy"/>
    <s v="B"/>
  </r>
  <r>
    <n v="2017104"/>
    <d v="2017-05-30T00:00:00"/>
    <x v="5"/>
    <s v="A139"/>
    <x v="0"/>
    <s v="5121N"/>
    <s v="00101E"/>
    <n v="500"/>
    <s v="Whitstable Bay"/>
    <s v="C"/>
  </r>
  <r>
    <n v="2017116"/>
    <d v="2017-06-15T00:00:00"/>
    <x v="5"/>
    <s v="F900"/>
    <x v="0"/>
    <s v="5118N"/>
    <s v="00041W"/>
    <n v="1300"/>
    <s v="Farnborough"/>
    <s v="A"/>
  </r>
  <r>
    <n v="2017118"/>
    <d v="2017-06-17T00:00:00"/>
    <x v="5"/>
    <s v="A319"/>
    <x v="0"/>
    <s v="5128N"/>
    <s v="00014W"/>
    <n v="2500"/>
    <s v="London Heathrow"/>
    <s v="C"/>
  </r>
  <r>
    <n v="2017119"/>
    <d v="2017-06-14T00:00:00"/>
    <x v="5"/>
    <s v="B787"/>
    <x v="0"/>
    <s v="5131N"/>
    <s v="00015W"/>
    <n v="3500"/>
    <s v="London"/>
    <s v="D"/>
  </r>
  <r>
    <n v="2017121"/>
    <d v="2017-06-14T00:00:00"/>
    <x v="5"/>
    <s v="Hawk"/>
    <x v="1"/>
    <s v="5329N"/>
    <s v="00011E"/>
    <n v="3500"/>
    <s v="Donna Nook AWR"/>
    <s v="C"/>
  </r>
  <r>
    <n v="2017122"/>
    <d v="2017-06-06T00:00:00"/>
    <x v="5"/>
    <s v="B757"/>
    <x v="0"/>
    <s v="5322N"/>
    <s v="00214W"/>
    <n v="330"/>
    <s v="Manchester Airport"/>
    <s v="B"/>
  </r>
  <r>
    <n v="2017123"/>
    <d v="2017-06-20T00:00:00"/>
    <x v="5"/>
    <s v="DA20"/>
    <x v="0"/>
    <s v="5102N"/>
    <s v="00002W"/>
    <n v="1400"/>
    <s v="Butser Hill"/>
    <s v="B"/>
  </r>
  <r>
    <n v="2017124"/>
    <d v="2017-06-15T00:00:00"/>
    <x v="5"/>
    <s v="A320"/>
    <x v="0"/>
    <s v="5110N"/>
    <s v="00013E"/>
    <n v="4200"/>
    <s v="London Gatwick"/>
    <s v="A"/>
  </r>
  <r>
    <n v="2017125"/>
    <d v="2017-06-15T00:00:00"/>
    <x v="5"/>
    <s v="A320"/>
    <x v="0"/>
    <s v="5109N"/>
    <s v="00007W"/>
    <n v="650"/>
    <s v="London Gatwick"/>
    <s v="C"/>
  </r>
  <r>
    <n v="2017126"/>
    <d v="2017-06-22T00:00:00"/>
    <x v="5"/>
    <s v="A320"/>
    <x v="0"/>
    <s v="5128N"/>
    <s v="00006W"/>
    <n v="4000"/>
    <s v="London Heathrow"/>
    <s v="C"/>
  </r>
  <r>
    <n v="2017128"/>
    <d v="2017-06-18T00:00:00"/>
    <x v="5"/>
    <s v="A320"/>
    <x v="0"/>
    <s v="5110N"/>
    <s v="00002W"/>
    <n v="2000"/>
    <s v="London Gatwick"/>
    <s v="C"/>
  </r>
  <r>
    <n v="2017129"/>
    <d v="2017-06-14T00:00:00"/>
    <x v="5"/>
    <s v="A321"/>
    <x v="0"/>
    <s v="NK"/>
    <s v="NK"/>
    <n v="7000"/>
    <s v="London Heathrow"/>
    <s v="A"/>
  </r>
  <r>
    <n v="2017137"/>
    <d v="2017-07-02T00:00:00"/>
    <x v="5"/>
    <s v="T67"/>
    <x v="0"/>
    <s v="5113N"/>
    <s v="00010E"/>
    <n v="1400"/>
    <s v="Redhill"/>
    <s v="C"/>
  </r>
  <r>
    <n v="2017138"/>
    <d v="2017-07-02T00:00:00"/>
    <x v="5"/>
    <s v="A320"/>
    <x v="0"/>
    <s v="5129N"/>
    <s v="00010W"/>
    <n v="3000"/>
    <s v="London Heathrow"/>
    <s v="B"/>
  </r>
  <r>
    <n v="2017141"/>
    <d v="2017-07-02T00:00:00"/>
    <x v="5"/>
    <s v="B777"/>
    <x v="0"/>
    <s v="5109N"/>
    <s v="00005W"/>
    <n v="600"/>
    <s v="London Gatwick"/>
    <s v="A"/>
  </r>
  <r>
    <n v="2017146"/>
    <d v="2017-07-09T00:00:00"/>
    <x v="5"/>
    <s v="A319"/>
    <x v="0"/>
    <s v="5110N"/>
    <s v="00000W"/>
    <n v="2500"/>
    <s v="London Gatwick"/>
    <s v="A"/>
  </r>
  <r>
    <n v="2017149"/>
    <d v="2017-07-07T00:00:00"/>
    <x v="5"/>
    <s v="PA28"/>
    <x v="0"/>
    <s v="5141N"/>
    <s v="00033E"/>
    <n v="1800"/>
    <s v="Stapleford"/>
    <s v="C"/>
  </r>
  <r>
    <n v="2017150"/>
    <d v="2017-07-05T00:00:00"/>
    <x v="5"/>
    <s v="C177"/>
    <x v="0"/>
    <s v="5305N"/>
    <s v="00002W"/>
    <n v="2000"/>
    <s v="Coningsby"/>
    <s v="A"/>
  </r>
  <r>
    <n v="2017151"/>
    <d v="2017-06-21T00:00:00"/>
    <x v="5"/>
    <s v="CSDKK"/>
    <x v="0"/>
    <s v="5133N"/>
    <s v="00022W"/>
    <n v="300"/>
    <s v="Northolt"/>
    <s v="A"/>
  </r>
  <r>
    <n v="2017152"/>
    <d v="2017-07-08T00:00:00"/>
    <x v="5"/>
    <s v="B787"/>
    <x v="0"/>
    <s v="5108N"/>
    <s v="00018W"/>
    <n v="6000"/>
    <s v="London Gatwick"/>
    <s v="A"/>
  </r>
  <r>
    <n v="2017153"/>
    <d v="2017-07-10T00:00:00"/>
    <x v="5"/>
    <s v="E170"/>
    <x v="0"/>
    <s v="5130N"/>
    <s v="00007E"/>
    <n v="1000"/>
    <s v="London City Airport"/>
    <s v="C"/>
  </r>
  <r>
    <n v="2017163"/>
    <d v="2017-07-16T00:00:00"/>
    <x v="5"/>
    <s v="E190"/>
    <x v="1"/>
    <s v="5135N"/>
    <s v="00006E"/>
    <n v="3000"/>
    <s v="London City Airport"/>
    <s v="B"/>
  </r>
  <r>
    <n v="2017164"/>
    <d v="2017-07-12T00:00:00"/>
    <x v="5"/>
    <s v="SF340"/>
    <x v="0"/>
    <s v="5343N"/>
    <s v="00205W"/>
    <n v="14000"/>
    <s v="Pole Hill"/>
    <s v="B"/>
  </r>
  <r>
    <n v="2017167"/>
    <d v="2017-07-18T00:00:00"/>
    <x v="5"/>
    <s v="C404"/>
    <x v="0"/>
    <s v="5507N"/>
    <s v="00148W"/>
    <n v="6000"/>
    <s v="Morpeth"/>
    <s v="A"/>
  </r>
  <r>
    <n v="2017168"/>
    <d v="2017-05-01T00:00:00"/>
    <x v="5"/>
    <s v="PA28"/>
    <x v="0"/>
    <s v="5236N"/>
    <s v="00102W"/>
    <n v="1800"/>
    <s v="Leicester"/>
    <s v="A"/>
  </r>
  <r>
    <n v="2017170"/>
    <d v="2017-07-24T00:00:00"/>
    <x v="5"/>
    <s v="PA28"/>
    <x v="0"/>
    <s v="5118N"/>
    <s v="00235W"/>
    <n v="1700"/>
    <s v="Chew Valley"/>
    <s v="C"/>
  </r>
  <r>
    <n v="2017171"/>
    <d v="2017-07-22T00:00:00"/>
    <x v="5"/>
    <s v="B737"/>
    <x v="1"/>
    <s v="5106N"/>
    <s v="00001W"/>
    <n v="6000"/>
    <s v="London Gatwick"/>
    <s v="C"/>
  </r>
  <r>
    <n v="2017172"/>
    <d v="2017-07-22T00:00:00"/>
    <x v="5"/>
    <s v="ATR75"/>
    <x v="1"/>
    <s v="5101N"/>
    <s v="00123W"/>
    <n v="4000"/>
    <s v="Southampton Airport"/>
    <s v="C"/>
  </r>
  <r>
    <n v="2017173"/>
    <d v="2017-07-26T00:00:00"/>
    <x v="5"/>
    <s v="B787"/>
    <x v="0"/>
    <s v="5128N"/>
    <s v="00023W"/>
    <n v="900"/>
    <s v="London Heathrow"/>
    <s v="A"/>
  </r>
  <r>
    <n v="2017174"/>
    <d v="2017-07-24T00:00:00"/>
    <x v="5"/>
    <s v="B757"/>
    <x v="0"/>
    <s v="5112N"/>
    <s v="00245W"/>
    <n v="4700"/>
    <s v="Bristol Airport"/>
    <s v="A"/>
  </r>
  <r>
    <n v="2017175"/>
    <d v="2017-07-30T00:00:00"/>
    <x v="5"/>
    <s v="A319"/>
    <x v="0"/>
    <s v="5558N"/>
    <s v="00320W"/>
    <n v="500"/>
    <s v="Edinburgh Airport"/>
    <s v="C"/>
  </r>
  <r>
    <n v="2017176"/>
    <d v="2017-07-27T00:00:00"/>
    <x v="5"/>
    <s v="B757"/>
    <x v="0"/>
    <s v="5553N"/>
    <s v="00323W"/>
    <n v="3500"/>
    <s v="Edinburgh Airport"/>
    <s v="C"/>
  </r>
  <r>
    <n v="2017177"/>
    <d v="2017-07-29T00:00:00"/>
    <x v="5"/>
    <s v="Helicopter"/>
    <x v="0"/>
    <s v="5313N"/>
    <s v="00202W"/>
    <n v="200"/>
    <s v="Macclesfield Forest"/>
    <s v="E"/>
  </r>
  <r>
    <n v="2017178"/>
    <d v="2017-07-31T00:00:00"/>
    <x v="5"/>
    <s v="B777"/>
    <x v="0"/>
    <s v="5111N"/>
    <s v="00001E"/>
    <n v="2600"/>
    <s v="London Gatwick"/>
    <s v="A"/>
  </r>
  <r>
    <n v="2017184"/>
    <d v="2017-07-02T00:00:00"/>
    <x v="5"/>
    <s v="A320"/>
    <x v="0"/>
    <s v="5136N"/>
    <s v="00021W"/>
    <n v="11300"/>
    <s v="Lambourne"/>
    <s v="C"/>
  </r>
  <r>
    <n v="2017187"/>
    <d v="2017-08-06T00:00:00"/>
    <x v="5"/>
    <s v="B757"/>
    <x v="0"/>
    <s v="5334N"/>
    <s v="00214W"/>
    <n v="5000"/>
    <s v="Manchester Airport"/>
    <s v="A"/>
  </r>
  <r>
    <n v="2017189"/>
    <d v="2017-08-13T00:00:00"/>
    <x v="5"/>
    <s v="A139"/>
    <x v="1"/>
    <s v="5147N"/>
    <s v="00312W"/>
    <n v="3000"/>
    <s v="Ebbw Vale"/>
    <s v="B"/>
  </r>
  <r>
    <n v="2017193"/>
    <d v="2017-08-16T00:00:00"/>
    <x v="5"/>
    <s v="A320"/>
    <x v="0"/>
    <s v="5127N"/>
    <s v="00015W"/>
    <n v="2000"/>
    <s v="London Heathrow"/>
    <s v="B"/>
  </r>
  <r>
    <n v="2017195"/>
    <d v="2017-07-14T00:00:00"/>
    <x v="5"/>
    <s v="A319"/>
    <x v="1"/>
    <s v="5056N"/>
    <s v="00003E"/>
    <n v="7000"/>
    <s v="London Gatwick"/>
    <s v="C"/>
  </r>
  <r>
    <n v="2017199"/>
    <d v="2017-08-12T00:00:00"/>
    <x v="5"/>
    <s v="A320"/>
    <x v="1"/>
    <s v="5109N"/>
    <s v="00002E"/>
    <n v="8000"/>
    <s v="London Gatwick"/>
    <s v="B"/>
  </r>
  <r>
    <n v="2017204"/>
    <d v="2017-08-22T00:00:00"/>
    <x v="5"/>
    <s v="SAAB 2000"/>
    <x v="0"/>
    <s v="5324N"/>
    <s v="00209W"/>
    <n v="1500"/>
    <s v="Manchester Airport"/>
    <s v="A"/>
  </r>
  <r>
    <n v="2017207"/>
    <d v="2017-08-26T00:00:00"/>
    <x v="5"/>
    <s v="C152"/>
    <x v="0"/>
    <s v="5125N"/>
    <s v="00012E"/>
    <n v="1800"/>
    <s v="Biggin Hill"/>
    <s v="B"/>
  </r>
  <r>
    <n v="2017211"/>
    <d v="2017-08-28T00:00:00"/>
    <x v="5"/>
    <s v="A319"/>
    <x v="0"/>
    <s v="5130N"/>
    <s v="00218W"/>
    <n v="6000"/>
    <s v="Bristol Airport"/>
    <s v="B"/>
  </r>
  <r>
    <n v="2017213"/>
    <d v="2017-08-27T00:00:00"/>
    <x v="5"/>
    <s v="B787"/>
    <x v="0"/>
    <s v="5131N"/>
    <s v="00039W"/>
    <n v="3500"/>
    <s v="London Heathrow"/>
    <s v="B"/>
  </r>
  <r>
    <n v="2017214"/>
    <d v="2017-08-23T00:00:00"/>
    <x v="5"/>
    <s v="A321"/>
    <x v="0"/>
    <s v="5102N"/>
    <s v="00050W"/>
    <n v="12000"/>
    <s v="London Gatwick"/>
    <s v="B"/>
  </r>
  <r>
    <n v="2017216"/>
    <d v="2017-09-06T00:00:00"/>
    <x v="5"/>
    <s v="E170"/>
    <x v="0"/>
    <s v="5136N"/>
    <s v="00010E"/>
    <n v="3000"/>
    <s v="London City Airport"/>
    <s v="B"/>
  </r>
  <r>
    <n v="2017217"/>
    <d v="2017-09-06T00:00:00"/>
    <x v="5"/>
    <s v="E190"/>
    <x v="0"/>
    <s v="5138N"/>
    <s v="00000W"/>
    <n v="3000"/>
    <s v="London City Airport"/>
    <s v="B"/>
  </r>
  <r>
    <n v="2017219"/>
    <d v="2017-09-08T00:00:00"/>
    <x v="5"/>
    <s v="Q400"/>
    <x v="0"/>
    <s v="5550N"/>
    <s v="00428W"/>
    <n v="1040"/>
    <s v="Glasgow Airport"/>
    <s v="B"/>
  </r>
  <r>
    <n v="2017222"/>
    <d v="2017-09-06T00:00:00"/>
    <x v="5"/>
    <s v="DHC8"/>
    <x v="0"/>
    <s v="5132N"/>
    <s v="00001W"/>
    <n v="3000"/>
    <s v="London City Airport"/>
    <s v="C"/>
  </r>
  <r>
    <n v="2017223"/>
    <d v="2017-09-11T00:00:00"/>
    <x v="5"/>
    <s v="FA20"/>
    <x v="0"/>
    <s v="5433N"/>
    <s v="00121W"/>
    <n v="1460"/>
    <s v="Durham Tees Valley"/>
    <s v="C"/>
  </r>
  <r>
    <n v="2017227"/>
    <d v="2017-09-19T00:00:00"/>
    <x v="5"/>
    <s v="A321"/>
    <x v="0"/>
    <s v="5327N"/>
    <s v="00158W"/>
    <n v="3000"/>
    <s v="Manchester Airport"/>
    <s v="A"/>
  </r>
  <r>
    <n v="2017228"/>
    <d v="2017-09-17T00:00:00"/>
    <x v="5"/>
    <s v="A321"/>
    <x v="1"/>
    <s v="5202N"/>
    <s v="00121W"/>
    <n v="18000"/>
    <s v="Banbury"/>
    <s v="D"/>
  </r>
  <r>
    <n v="2017229"/>
    <d v="2017-08-20T00:00:00"/>
    <x v="5"/>
    <s v="A319"/>
    <x v="0"/>
    <s v="5315N"/>
    <s v="00255W"/>
    <n v="2500"/>
    <s v="Liverpool Airport"/>
    <s v="D"/>
  </r>
  <r>
    <n v="2017232"/>
    <d v="2017-09-21T00:00:00"/>
    <x v="5"/>
    <s v="Hawk"/>
    <x v="3"/>
    <s v="5015N"/>
    <s v="00508W"/>
    <n v="10000"/>
    <s v="Culdrose"/>
    <s v="C"/>
  </r>
  <r>
    <n v="2017233"/>
    <d v="2017-09-28T00:00:00"/>
    <x v="5"/>
    <s v="Vans RV7"/>
    <x v="2"/>
    <s v="5209N"/>
    <s v="00109E"/>
    <n v="500"/>
    <s v="Crowfield"/>
    <s v="C"/>
  </r>
  <r>
    <n v="2017236"/>
    <d v="2017-09-23T00:00:00"/>
    <x v="5"/>
    <s v="Falcon 20"/>
    <x v="0"/>
    <s v="5504N"/>
    <s v="00127W"/>
    <n v="2000"/>
    <s v="Newcastle Airport"/>
    <s v="C"/>
  </r>
  <r>
    <n v="2017239"/>
    <d v="2017-10-05T00:00:00"/>
    <x v="5"/>
    <s v="Voyager"/>
    <x v="0"/>
    <s v="5142N"/>
    <s v="00137W"/>
    <n v="3400"/>
    <s v="Brize Norton"/>
    <s v="B"/>
  </r>
  <r>
    <n v="2017240"/>
    <d v="2017-10-01T00:00:00"/>
    <x v="5"/>
    <s v="A320"/>
    <x v="0"/>
    <s v="5138N"/>
    <s v="00005E"/>
    <n v="9000"/>
    <s v="Lambourne"/>
    <s v="C"/>
  </r>
  <r>
    <n v="2017243"/>
    <d v="2017-10-06T00:00:00"/>
    <x v="5"/>
    <s v="Falcon 20"/>
    <x v="3"/>
    <s v="5132N"/>
    <s v="00002W"/>
    <n v="2300"/>
    <s v="London City Airport"/>
    <s v="A"/>
  </r>
  <r>
    <n v="2017249"/>
    <d v="2017-10-16T00:00:00"/>
    <x v="5"/>
    <s v="A320"/>
    <x v="0"/>
    <s v="5143N"/>
    <s v="00032W"/>
    <n v="8500"/>
    <s v="London Heathrow"/>
    <s v="C"/>
  </r>
  <r>
    <n v="2017254"/>
    <d v="2017-10-25T00:00:00"/>
    <x v="5"/>
    <s v="A321"/>
    <x v="0"/>
    <s v="5128N"/>
    <s v="00017W"/>
    <n v="1700"/>
    <s v="London Heathrow"/>
    <s v="A"/>
  </r>
  <r>
    <n v="2017258"/>
    <d v="2017-10-30T00:00:00"/>
    <x v="5"/>
    <s v="Chinook"/>
    <x v="0"/>
    <s v="5329N"/>
    <s v="00234W"/>
    <n v="1200"/>
    <s v="Leigh Flash VRP"/>
    <s v="C"/>
  </r>
  <r>
    <n v="2017262"/>
    <d v="2017-11-02T00:00:00"/>
    <x v="5"/>
    <s v="2 x Tornado"/>
    <x v="0"/>
    <s v="5302N"/>
    <s v="00046W"/>
    <n v="230"/>
    <s v="Newark"/>
    <s v="E"/>
  </r>
  <r>
    <n v="2017264"/>
    <d v="2017-11-04T00:00:00"/>
    <x v="5"/>
    <s v="A321"/>
    <x v="0"/>
    <s v="5323N"/>
    <s v="00213W"/>
    <n v="500"/>
    <s v="Manchester Airport"/>
    <s v="A"/>
  </r>
  <r>
    <n v="2017267"/>
    <d v="2017-11-17T00:00:00"/>
    <x v="5"/>
    <s v="Dornier 328"/>
    <x v="0"/>
    <s v="5323N"/>
    <s v="00212W"/>
    <n v="1400"/>
    <s v="Manchester Airport"/>
    <s v="A"/>
  </r>
  <r>
    <n v="2017268"/>
    <d v="2017-11-19T00:00:00"/>
    <x v="5"/>
    <s v="2 x Light Aircraft"/>
    <x v="0"/>
    <s v="5053N"/>
    <s v="00034E"/>
    <n v="400"/>
    <s v="Arundel"/>
    <s v="D"/>
  </r>
  <r>
    <n v="2017270"/>
    <d v="2017-11-24T00:00:00"/>
    <x v="5"/>
    <s v="PA31"/>
    <x v="0"/>
    <s v="5324N"/>
    <s v="00251W"/>
    <n v="2000"/>
    <s v="Liverpool Airport"/>
    <s v="A"/>
  </r>
  <r>
    <n v="2017271"/>
    <d v="2017-12-01T00:00:00"/>
    <x v="5"/>
    <s v="B787"/>
    <x v="0"/>
    <s v="5136N"/>
    <s v="00027W"/>
    <n v="7500"/>
    <s v="London Heathrow"/>
    <s v="C"/>
  </r>
  <r>
    <n v="2017273"/>
    <d v="2017-12-10T00:00:00"/>
    <x v="5"/>
    <s v="BN2P Islander"/>
    <x v="0"/>
    <s v="5859N"/>
    <s v="00255W"/>
    <n v="400"/>
    <s v="Kirkwall"/>
    <s v="D"/>
  </r>
  <r>
    <n v="2017279"/>
    <d v="2017-10-08T00:00:00"/>
    <x v="5"/>
    <s v="A320"/>
    <x v="0"/>
    <s v="5123N"/>
    <s v="00029W"/>
    <n v="6000"/>
    <s v="London Heathrow"/>
    <s v="A"/>
  </r>
  <r>
    <n v="2017281"/>
    <d v="2017-11-19T00:00:00"/>
    <x v="5"/>
    <s v="A319"/>
    <x v="0"/>
    <s v="5326N"/>
    <s v="00257W"/>
    <n v="3500"/>
    <s v="Liverpool Airport"/>
    <s v="C"/>
  </r>
  <r>
    <n v="2017283"/>
    <d v="2017-12-20T00:00:00"/>
    <x v="5"/>
    <s v="B787"/>
    <x v="0"/>
    <s v="5129N"/>
    <s v="00007W"/>
    <n v="4000"/>
    <s v="London Heathrow"/>
    <s v="A"/>
  </r>
  <r>
    <n v="2018001"/>
    <d v="2018-01-01T00:00:00"/>
    <x v="6"/>
    <s v="ASK21"/>
    <x v="0"/>
    <s v="5151N"/>
    <s v="00032W"/>
    <n v="550"/>
    <s v="London Gliding Club"/>
    <s v="A"/>
  </r>
  <r>
    <n v="2018003"/>
    <d v="2018-01-07T00:00:00"/>
    <x v="6"/>
    <s v="A319"/>
    <x v="0"/>
    <s v="5131N"/>
    <s v="00019W"/>
    <n v="4800"/>
    <s v="London Heathrow"/>
    <s v="A"/>
  </r>
  <r>
    <n v="2018004"/>
    <d v="2018-01-07T00:00:00"/>
    <x v="6"/>
    <s v="B747"/>
    <x v="0"/>
    <s v="5129N"/>
    <s v="0053W"/>
    <n v="5000"/>
    <s v="London Heathrow"/>
    <s v="B"/>
  </r>
  <r>
    <n v="2018009"/>
    <d v="2018-01-16T00:00:00"/>
    <x v="6"/>
    <s v="A320"/>
    <x v="0"/>
    <s v="5128N"/>
    <s v="00011E"/>
    <n v="2500"/>
    <s v="Biggin Hill"/>
    <s v="C"/>
  </r>
  <r>
    <n v="2018011"/>
    <d v="2018-01-16T00:00:00"/>
    <x v="6"/>
    <s v="2 x F15"/>
    <x v="0"/>
    <s v="5042N"/>
    <s v="00353W"/>
    <n v="300"/>
    <s v="Oakhamton"/>
    <s v="E"/>
  </r>
  <r>
    <n v="2018028"/>
    <d v="2018-02-22T00:00:00"/>
    <x v="6"/>
    <s v="EC135"/>
    <x v="0"/>
    <s v="5156N"/>
    <s v="00052W"/>
    <n v="1500"/>
    <s v="Winslow"/>
    <s v="C"/>
  </r>
  <r>
    <n v="2018030"/>
    <d v="2018-02-21T00:00:00"/>
    <x v="6"/>
    <s v="E190"/>
    <x v="0"/>
    <s v="5129N"/>
    <s v="00007W"/>
    <n v="2000"/>
    <s v="London City Airport"/>
    <s v="B"/>
  </r>
  <r>
    <n v="2018032"/>
    <d v="2018-02-14T00:00:00"/>
    <x v="6"/>
    <s v="F15"/>
    <x v="0"/>
    <s v="5228N"/>
    <s v="00042E"/>
    <n v="1900"/>
    <s v="RAF Lakenheath"/>
    <s v="C"/>
  </r>
  <r>
    <n v="2018041"/>
    <d v="2018-03-26T00:00:00"/>
    <x v="6"/>
    <s v="Falcon 2000"/>
    <x v="0"/>
    <s v="5137N"/>
    <s v="00012W"/>
    <n v="2600"/>
    <s v="RAF Northolt"/>
    <s v="A"/>
  </r>
  <r>
    <n v="2018042"/>
    <d v="2018-03-25T00:00:00"/>
    <x v="6"/>
    <s v="A321"/>
    <x v="0"/>
    <s v="5312N"/>
    <s v="00159W"/>
    <n v="8000"/>
    <s v="Manchester Airport"/>
    <s v="C"/>
  </r>
  <r>
    <n v="2018043"/>
    <d v="2018-04-01T00:00:00"/>
    <x v="6"/>
    <s v="B744"/>
    <x v="0"/>
    <s v="5129N"/>
    <s v="00004W"/>
    <n v="3500"/>
    <s v="London Heathrow"/>
    <s v="C"/>
  </r>
  <r>
    <n v="2018044"/>
    <d v="2018-03-25T00:00:00"/>
    <x v="6"/>
    <s v="E190"/>
    <x v="0"/>
    <s v="5115N"/>
    <s v="00038W"/>
    <n v="3400"/>
    <s v="Farnborough"/>
    <s v="A"/>
  </r>
  <r>
    <n v="2018047"/>
    <d v="2018-02-01T00:00:00"/>
    <x v="6"/>
    <s v="A321"/>
    <x v="1"/>
    <s v="5306N"/>
    <s v="00150W"/>
    <n v="10000"/>
    <s v="Manchester Airport"/>
    <s v="D"/>
  </r>
  <r>
    <n v="2018048"/>
    <d v="2018-04-05T00:00:00"/>
    <x v="6"/>
    <s v="S92"/>
    <x v="0"/>
    <s v="5034N"/>
    <s v="00455W"/>
    <n v="70"/>
    <s v="Polzeath"/>
    <s v="B"/>
  </r>
  <r>
    <n v="2018053"/>
    <d v="2018-04-14T00:00:00"/>
    <x v="6"/>
    <s v="B787"/>
    <x v="0"/>
    <s v="5127N"/>
    <s v="00024W"/>
    <n v="1500"/>
    <s v="London Heathrow"/>
    <s v="A"/>
  </r>
  <r>
    <n v="2018054"/>
    <d v="2018-03-15T00:00:00"/>
    <x v="6"/>
    <s v="Chinook"/>
    <x v="0"/>
    <s v="5131N"/>
    <s v="00014W"/>
    <n v="1000"/>
    <s v="London Heathrow"/>
    <s v="C"/>
  </r>
  <r>
    <n v="2018055"/>
    <d v="2018-04-19T00:00:00"/>
    <x v="6"/>
    <s v="E195"/>
    <x v="0"/>
    <s v="5045N"/>
    <s v="00317W"/>
    <n v="1900"/>
    <s v="Exeter"/>
    <s v="A"/>
  </r>
  <r>
    <n v="2018056"/>
    <d v="2018-04-22T00:00:00"/>
    <x v="6"/>
    <s v="A320"/>
    <x v="0"/>
    <s v="5127N"/>
    <s v="00006W"/>
    <n v="4000"/>
    <s v="London Heathrow"/>
    <s v="B"/>
  </r>
  <r>
    <n v="2018059"/>
    <d v="2018-04-22T00:00:00"/>
    <x v="6"/>
    <s v="A320"/>
    <x v="0"/>
    <s v="5137N"/>
    <s v="00012E"/>
    <n v="9000"/>
    <s v="Lambourne"/>
    <s v="A"/>
  </r>
  <r>
    <n v="2018063"/>
    <d v="2018-04-20T00:00:00"/>
    <x v="6"/>
    <s v="Q400"/>
    <x v="0"/>
    <s v="5129N"/>
    <s v="00034W"/>
    <n v="2500"/>
    <s v="London Heathrow"/>
    <s v="B"/>
  </r>
  <r>
    <n v="2018067"/>
    <d v="2018-05-04T00:00:00"/>
    <x v="6"/>
    <s v="A319"/>
    <x v="0"/>
    <s v="5128N"/>
    <s v="00023W"/>
    <n v="600"/>
    <s v="London Heathrow"/>
    <s v="A"/>
  </r>
  <r>
    <n v="2018069"/>
    <d v="2018-05-03T00:00:00"/>
    <x v="6"/>
    <s v="Aircraft"/>
    <x v="0"/>
    <s v="5206N"/>
    <s v="00007W"/>
    <n v="360"/>
    <s v="Guilden Morden"/>
    <s v="C"/>
  </r>
  <r>
    <n v="2018070"/>
    <d v="2018-05-06T00:00:00"/>
    <x v="6"/>
    <s v="A320"/>
    <x v="0"/>
    <s v="5149N"/>
    <s v="00032W"/>
    <n v="7000"/>
    <s v="Luton Airport"/>
    <s v="A"/>
  </r>
  <r>
    <n v="2018071"/>
    <d v="2018-05-04T00:00:00"/>
    <x v="6"/>
    <s v="B777"/>
    <x v="0"/>
    <s v="5138N"/>
    <s v="00009E"/>
    <n v="8000"/>
    <s v="Lambourne"/>
    <s v="C"/>
  </r>
  <r>
    <n v="2018073"/>
    <d v="2018-05-09T00:00:00"/>
    <x v="6"/>
    <s v="EV97 Eurostar"/>
    <x v="0"/>
    <s v="5120N"/>
    <s v="00041W"/>
    <n v="2050"/>
    <s v="Farnborough"/>
    <s v="C"/>
  </r>
  <r>
    <n v="2018075"/>
    <d v="2018-04-29T00:00:00"/>
    <x v="6"/>
    <s v="Q400"/>
    <x v="0"/>
    <s v="5316N"/>
    <s v="00241W"/>
    <n v="5000"/>
    <s v="Kingsley"/>
    <s v="B"/>
  </r>
  <r>
    <n v="2018076"/>
    <d v="2018-05-05T00:00:00"/>
    <x v="6"/>
    <s v="B757"/>
    <x v="1"/>
    <s v="5101N"/>
    <s v="00028W"/>
    <n v="4800"/>
    <s v="London Gatwick"/>
    <s v="B"/>
  </r>
  <r>
    <n v="2018078"/>
    <d v="2018-05-09T00:00:00"/>
    <x v="6"/>
    <s v="DH84"/>
    <x v="0"/>
    <s v="5226N"/>
    <s v="00143W"/>
    <n v="1500"/>
    <s v="Birmingham Airport"/>
    <s v="B"/>
  </r>
  <r>
    <n v="2018081"/>
    <d v="2018-05-11T00:00:00"/>
    <x v="6"/>
    <s v="A321"/>
    <x v="0"/>
    <s v="5143N"/>
    <s v="00032W"/>
    <n v="9000"/>
    <s v="Bovingdon"/>
    <s v="C"/>
  </r>
  <r>
    <n v="2018084"/>
    <d v="2018-02-11T00:00:00"/>
    <x v="6"/>
    <s v="A321"/>
    <x v="0"/>
    <s v="5322N"/>
    <s v="00214W"/>
    <n v="1000"/>
    <s v="Manchester Airport"/>
    <s v="B"/>
  </r>
  <r>
    <n v="2018086"/>
    <d v="2018-05-16T00:00:00"/>
    <x v="6"/>
    <s v="Liberty XL2"/>
    <x v="0"/>
    <s v="5120N"/>
    <s v="00004E"/>
    <n v="1000"/>
    <s v="Biggin"/>
    <s v="B"/>
  </r>
  <r>
    <n v="2018089"/>
    <d v="2018-05-15T00:00:00"/>
    <x v="6"/>
    <s v="B787"/>
    <x v="0"/>
    <s v="5127N"/>
    <s v="00025W"/>
    <n v="800"/>
    <s v="London Heathrow"/>
    <s v="B"/>
  </r>
  <r>
    <n v="2018095"/>
    <d v="2018-05-13T00:00:00"/>
    <x v="6"/>
    <s v="A321"/>
    <x v="0"/>
    <s v="5138N"/>
    <s v="00012E"/>
    <n v="7000"/>
    <s v="Lambourne"/>
    <s v="C"/>
  </r>
  <r>
    <n v="2018097"/>
    <d v="2018-05-21T00:00:00"/>
    <x v="6"/>
    <s v="C130"/>
    <x v="0"/>
    <s v="5125N"/>
    <s v="00206W"/>
    <n v="500"/>
    <s v="Chippenham"/>
    <s v="B"/>
  </r>
  <r>
    <n v="2018098"/>
    <d v="2018-05-19T00:00:00"/>
    <x v="6"/>
    <s v="Aircraft"/>
    <x v="0"/>
    <s v="5150N"/>
    <s v="00153W"/>
    <n v="360"/>
    <s v="Brize Norton"/>
    <s v="C"/>
  </r>
  <r>
    <n v="2018099"/>
    <d v="2018-05-16T00:00:00"/>
    <x v="6"/>
    <s v="Q400"/>
    <x v="1"/>
    <s v="5126N"/>
    <s v="00003W"/>
    <n v="2000"/>
    <s v="London City Airport"/>
    <s v="A"/>
  </r>
  <r>
    <n v="2018100"/>
    <d v="2018-05-14T00:00:00"/>
    <x v="6"/>
    <s v="PC12"/>
    <x v="0"/>
    <s v="5138N"/>
    <s v="00032W"/>
    <n v="1400"/>
    <s v="Denham"/>
    <s v="A"/>
  </r>
  <r>
    <n v="2018106"/>
    <d v="2018-05-04T00:00:00"/>
    <x v="6"/>
    <s v="Helicopter"/>
    <x v="0"/>
    <s v="5347N"/>
    <s v="00123W"/>
    <n v="550"/>
    <s v="Garforth"/>
    <s v="E"/>
  </r>
  <r>
    <n v="2018107"/>
    <d v="2018-05-06T00:00:00"/>
    <x v="6"/>
    <s v="A320"/>
    <x v="0"/>
    <s v="5135N"/>
    <s v="00011W"/>
    <n v="6000"/>
    <s v="London Heathrow"/>
    <s v="A"/>
  </r>
  <r>
    <n v="2018109"/>
    <d v="2018-05-20T00:00:00"/>
    <x v="6"/>
    <s v="A319"/>
    <x v="0"/>
    <s v="5135N"/>
    <s v="00017W"/>
    <n v="6000"/>
    <s v="London Heathrow"/>
    <s v="C"/>
  </r>
  <r>
    <n v="2018114"/>
    <d v="2018-05-28T00:00:00"/>
    <x v="6"/>
    <s v="A319"/>
    <x v="0"/>
    <s v="5125N"/>
    <s v="00022W"/>
    <n v="2500"/>
    <s v="London Heathrow"/>
    <s v="A"/>
  </r>
  <r>
    <n v="2018115"/>
    <d v="2018-05-20T00:00:00"/>
    <x v="6"/>
    <s v="A319"/>
    <x v="0"/>
    <s v="5134N"/>
    <s v="00015W"/>
    <n v="6000"/>
    <s v="London Heathrow"/>
    <s v="C"/>
  </r>
  <r>
    <n v="2018116"/>
    <d v="2018-05-13T00:00:00"/>
    <x v="6"/>
    <s v="C56X"/>
    <x v="0"/>
    <s v="5113N"/>
    <s v="00036W"/>
    <n v="2700"/>
    <s v="Guildford"/>
    <s v="C"/>
  </r>
  <r>
    <n v="2018117"/>
    <d v="2018-05-28T00:00:00"/>
    <x v="6"/>
    <s v="Q400"/>
    <x v="0"/>
    <s v="5250N"/>
    <s v="00129W"/>
    <n v="2000"/>
    <s v="East Midlands"/>
    <s v="C"/>
  </r>
  <r>
    <n v="2018118"/>
    <d v="2018-06-02T00:00:00"/>
    <x v="6"/>
    <s v="MD900"/>
    <x v="0"/>
    <s v="5132N"/>
    <s v="00022W"/>
    <n v="0"/>
    <s v="London"/>
    <s v="E"/>
  </r>
  <r>
    <n v="2018119"/>
    <d v="2018-06-02T00:00:00"/>
    <x v="6"/>
    <s v="RV-8"/>
    <x v="0"/>
    <s v="5119N"/>
    <s v="00046W"/>
    <n v="1850"/>
    <s v="South Yately"/>
    <s v="B"/>
  </r>
  <r>
    <n v="2018120"/>
    <d v="2018-06-11T00:00:00"/>
    <x v="6"/>
    <s v="PA31"/>
    <x v="0"/>
    <s v="5132N"/>
    <s v="00026W"/>
    <n v="350"/>
    <s v="Northolt"/>
    <s v="A"/>
  </r>
  <r>
    <n v="2018122"/>
    <d v="2018-06-04T00:00:00"/>
    <x v="6"/>
    <s v="A321"/>
    <x v="0"/>
    <s v="5320N"/>
    <s v="00106W"/>
    <n v="15500"/>
    <s v="Doncaster"/>
    <s v="B"/>
  </r>
  <r>
    <n v="2018125"/>
    <d v="2018-06-06T00:00:00"/>
    <x v="6"/>
    <s v="SAAB 2000"/>
    <x v="0"/>
    <s v="5133N"/>
    <s v="00006E"/>
    <n v="4200"/>
    <s v="Brookmans Park"/>
    <s v="B"/>
  </r>
  <r>
    <n v="2018126"/>
    <d v="2018-05-10T00:00:00"/>
    <x v="6"/>
    <s v="A388"/>
    <x v="0"/>
    <s v="5128N"/>
    <s v="00009W"/>
    <n v="4000"/>
    <s v="London Heathrow"/>
    <s v="D"/>
  </r>
  <r>
    <n v="2018127"/>
    <d v="2018-06-03T00:00:00"/>
    <x v="6"/>
    <s v="B737"/>
    <x v="0"/>
    <s v="5319N"/>
    <s v="00224W"/>
    <n v="2000"/>
    <s v="Manchester Airport"/>
    <s v="C"/>
  </r>
  <r>
    <n v="2018128"/>
    <d v="2018-06-14T00:00:00"/>
    <x v="6"/>
    <s v="A320"/>
    <x v="0"/>
    <s v="5136N"/>
    <s v="00020W"/>
    <n v="7000"/>
    <s v="London Heathrow"/>
    <s v="C"/>
  </r>
  <r>
    <n v="2018129"/>
    <d v="2018-06-14T00:00:00"/>
    <x v="6"/>
    <s v="B767"/>
    <x v="0"/>
    <s v="5128N"/>
    <s v="00020W"/>
    <n v="1200"/>
    <s v="London Heathrow"/>
    <s v="A"/>
  </r>
  <r>
    <n v="2018130"/>
    <d v="2018-06-15T00:00:00"/>
    <x v="6"/>
    <s v="A320"/>
    <x v="0"/>
    <s v="5127N"/>
    <s v="00009W"/>
    <n v="4000"/>
    <s v="London Heathrow"/>
    <s v="B"/>
  </r>
  <r>
    <n v="2018131"/>
    <d v="2018-06-17T00:00:00"/>
    <x v="6"/>
    <s v="A320"/>
    <x v="0"/>
    <s v="5127N"/>
    <s v="00021W"/>
    <n v="900"/>
    <s v="London Heathrow"/>
    <s v="A"/>
  </r>
  <r>
    <n v="2018133"/>
    <d v="2018-06-16T00:00:00"/>
    <x v="6"/>
    <s v="AW169"/>
    <x v="0"/>
    <s v="5107N"/>
    <s v="00010W"/>
    <n v="1200"/>
    <s v="London Gatwick"/>
    <s v="C"/>
  </r>
  <r>
    <n v="2018134"/>
    <d v="2018-06-21T00:00:00"/>
    <x v="6"/>
    <s v="A330"/>
    <x v="0"/>
    <s v="5322N"/>
    <s v="00213W"/>
    <n v="500"/>
    <s v="Manchester Airport"/>
    <s v="B"/>
  </r>
  <r>
    <n v="2018138"/>
    <d v="2018-06-17T00:00:00"/>
    <x v="6"/>
    <s v="A319"/>
    <x v="0"/>
    <s v="5127N"/>
    <s v="00019W"/>
    <n v="1200"/>
    <s v="London Heathrow"/>
    <s v="A"/>
  </r>
  <r>
    <n v="2018144"/>
    <d v="2018-06-27T00:00:00"/>
    <x v="6"/>
    <s v="Nanchang CJ6"/>
    <x v="0"/>
    <s v="5112N"/>
    <s v="00115W"/>
    <n v="2200"/>
    <s v="Popham"/>
    <s v="C"/>
  </r>
  <r>
    <n v="2018146"/>
    <d v="2018-06-26T00:00:00"/>
    <x v="6"/>
    <s v="C404"/>
    <x v="0"/>
    <s v="5146N"/>
    <s v="00025E"/>
    <n v="1800"/>
    <s v="London Stansted"/>
    <s v="C"/>
  </r>
  <r>
    <n v="2018148"/>
    <d v="2018-07-01T00:00:00"/>
    <x v="6"/>
    <s v="B787"/>
    <x v="0"/>
    <s v="5139N"/>
    <s v="00023W"/>
    <n v="7000"/>
    <s v="Lambourne"/>
    <s v="B"/>
  </r>
  <r>
    <n v="2018152"/>
    <d v="2018-06-30T00:00:00"/>
    <x v="6"/>
    <s v="MD902"/>
    <x v="2"/>
    <s v="5130N"/>
    <s v="00021W"/>
    <n v="300"/>
    <s v="Osterley Park"/>
    <s v="E"/>
  </r>
  <r>
    <n v="2018153"/>
    <d v="2018-06-28T00:00:00"/>
    <x v="6"/>
    <s v="Embraer 145"/>
    <x v="0"/>
    <s v="5109N"/>
    <s v="00047W"/>
    <n v="3500"/>
    <s v="Freensham Green"/>
    <s v="C"/>
  </r>
  <r>
    <n v="2018154"/>
    <d v="2018-06-25T00:00:00"/>
    <x v="6"/>
    <s v="B787"/>
    <x v="0"/>
    <s v="5128N"/>
    <s v="00010W"/>
    <n v="3200"/>
    <s v="London Heathrow"/>
    <s v="A"/>
  </r>
  <r>
    <n v="2018155"/>
    <d v="2018-05-13T00:00:00"/>
    <x v="6"/>
    <s v="A320"/>
    <x v="3"/>
    <s v="5448N"/>
    <s v="00250W"/>
    <n v="24000"/>
    <s v="AGPED"/>
    <s v="B"/>
  </r>
  <r>
    <n v="2018160"/>
    <d v="2018-07-04T00:00:00"/>
    <x v="6"/>
    <s v="Tornado"/>
    <x v="0"/>
    <s v="5215N"/>
    <s v="00109E"/>
    <n v="328"/>
    <s v="Stowmarket"/>
    <s v="B"/>
  </r>
  <r>
    <n v="2018161"/>
    <d v="2018-07-07T00:00:00"/>
    <x v="6"/>
    <s v="B777"/>
    <x v="0"/>
    <s v="5127N"/>
    <s v="00007W"/>
    <n v="3700"/>
    <s v="London Heathrow"/>
    <s v="B"/>
  </r>
  <r>
    <n v="2018164"/>
    <d v="2018-07-04T00:00:00"/>
    <x v="6"/>
    <s v="Twin Aircraft"/>
    <x v="0"/>
    <s v="5432N"/>
    <s v="00155W"/>
    <n v="100"/>
    <s v="Barnard Castle"/>
    <s v="C"/>
  </r>
  <r>
    <n v="2018166"/>
    <d v="2018-07-05T00:00:00"/>
    <x v="6"/>
    <s v="BE90"/>
    <x v="1"/>
    <s v="5234N"/>
    <s v="00135W"/>
    <n v="16000"/>
    <s v="Birmingham Airport"/>
    <s v="C"/>
  </r>
  <r>
    <n v="2018167"/>
    <d v="2018-07-01T00:00:00"/>
    <x v="6"/>
    <s v="G450"/>
    <x v="0"/>
    <s v="5132N"/>
    <s v="00035E"/>
    <n v="12000"/>
    <s v="London City Airport"/>
    <s v="A"/>
  </r>
  <r>
    <n v="2018168"/>
    <d v="2018-06-27T00:00:00"/>
    <x v="6"/>
    <s v="E550"/>
    <x v="0"/>
    <s v="5121N"/>
    <s v="00027W"/>
    <n v="7000"/>
    <s v="Ockham"/>
    <s v="A"/>
  </r>
  <r>
    <n v="2018169"/>
    <d v="2018-07-08T00:00:00"/>
    <x v="6"/>
    <s v="FA7X"/>
    <x v="0"/>
    <s v="5106N"/>
    <s v="00046W"/>
    <n v="4000"/>
    <s v="Farnborough"/>
    <s v="A"/>
  </r>
  <r>
    <n v="2018170"/>
    <d v="2018-07-07T00:00:00"/>
    <x v="6"/>
    <s v="Chinook"/>
    <x v="0"/>
    <s v="5111N"/>
    <s v="00112W"/>
    <n v="1200"/>
    <s v="Popham"/>
    <s v="C"/>
  </r>
  <r>
    <n v="2018171"/>
    <d v="2018-07-07T00:00:00"/>
    <x v="6"/>
    <s v="A320"/>
    <x v="0"/>
    <s v="5127N"/>
    <s v="00004W"/>
    <n v="3700"/>
    <s v="London Heathrow"/>
    <s v="B"/>
  </r>
  <r>
    <n v="2018173"/>
    <d v="2018-07-16T00:00:00"/>
    <x v="6"/>
    <s v="Q400"/>
    <x v="0"/>
    <s v="5130N"/>
    <s v="00008E"/>
    <n v="2000"/>
    <s v="London City Airport"/>
    <s v="B"/>
  </r>
  <r>
    <n v="2018175"/>
    <d v="2018-07-12T00:00:00"/>
    <x v="6"/>
    <s v="DA42"/>
    <x v="0"/>
    <s v="5113N"/>
    <s v="00207W"/>
    <n v="4500"/>
    <s v="Salisbury Plain"/>
    <s v="C"/>
  </r>
  <r>
    <n v="2018176"/>
    <d v="2018-07-14T00:00:00"/>
    <x v="6"/>
    <s v="A321"/>
    <x v="0"/>
    <s v="5327N"/>
    <s v="00204W"/>
    <n v="3500"/>
    <s v="Manchester Airport"/>
    <s v="B"/>
  </r>
  <r>
    <n v="2018177"/>
    <d v="2018-07-14T00:00:00"/>
    <x v="6"/>
    <s v="A321"/>
    <x v="1"/>
    <s v="5229N"/>
    <s v="00147W"/>
    <n v="900"/>
    <s v="Birmingham Airport"/>
    <s v="A"/>
  </r>
  <r>
    <n v="2018179"/>
    <d v="2018-07-07T00:00:00"/>
    <x v="6"/>
    <s v="ATR72"/>
    <x v="0"/>
    <s v="5558N"/>
    <s v="00258W"/>
    <n v="4000"/>
    <s v="Edinburgh Airport"/>
    <s v="B"/>
  </r>
  <r>
    <n v="2018184"/>
    <d v="2018-07-13T00:00:00"/>
    <x v="6"/>
    <s v="B787"/>
    <x v="0"/>
    <s v="5128N"/>
    <s v="00018W"/>
    <n v="6000"/>
    <s v="London Heathrow"/>
    <s v="B"/>
  </r>
  <r>
    <n v="2018192"/>
    <d v="2018-07-21T00:00:00"/>
    <x v="6"/>
    <s v="C152"/>
    <x v="0"/>
    <s v="5256N"/>
    <s v="00116W"/>
    <n v="2080"/>
    <s v="Trowell"/>
    <s v="A"/>
  </r>
  <r>
    <n v="2018193"/>
    <d v="2018-07-22T00:00:00"/>
    <x v="6"/>
    <s v="B777"/>
    <x v="0"/>
    <s v="5128N"/>
    <s v="00008W"/>
    <n v="4000"/>
    <s v="London Heathrow"/>
    <s v="A"/>
  </r>
  <r>
    <n v="2018194"/>
    <d v="2018-07-17T00:00:00"/>
    <x v="6"/>
    <s v="B747"/>
    <x v="0"/>
    <s v="5131N"/>
    <s v="00001W"/>
    <n v="5000"/>
    <s v="London Heathrow"/>
    <s v="A"/>
  </r>
  <r>
    <n v="2018195"/>
    <d v="2018-07-17T00:00:00"/>
    <x v="6"/>
    <s v="B787"/>
    <x v="0"/>
    <s v="5129N"/>
    <s v="00005W"/>
    <n v="4400"/>
    <s v="London Heathrow"/>
    <s v="C"/>
  </r>
  <r>
    <n v="2018196"/>
    <d v="2018-07-24T00:00:00"/>
    <x v="6"/>
    <s v="E190"/>
    <x v="0"/>
    <s v="5130N"/>
    <s v="00001W"/>
    <n v="1800"/>
    <s v="London City Airport"/>
    <s v="B"/>
  </r>
  <r>
    <n v="2018197"/>
    <d v="2018-07-25T00:00:00"/>
    <x v="6"/>
    <s v="A319"/>
    <x v="0"/>
    <s v="5323N"/>
    <s v="00022W"/>
    <n v="600"/>
    <s v="Manchester Airport"/>
    <s v="B"/>
  </r>
  <r>
    <n v="2018198"/>
    <d v="2018-07-25T00:00:00"/>
    <x v="6"/>
    <s v="B738"/>
    <x v="0"/>
    <s v="5323N"/>
    <s v="00211W"/>
    <n v="600"/>
    <s v="Manchester Airport"/>
    <s v="B"/>
  </r>
  <r>
    <n v="2018199"/>
    <d v="2018-07-24T00:00:00"/>
    <x v="6"/>
    <s v="DA42"/>
    <x v="0"/>
    <s v="5044N"/>
    <s v="00322W"/>
    <n v="600"/>
    <s v="Exeter Airport"/>
    <s v="C"/>
  </r>
  <r>
    <n v="2018200"/>
    <d v="2018-07-15T00:00:00"/>
    <x v="6"/>
    <s v="E190"/>
    <x v="0"/>
    <s v="5131N"/>
    <s v="00001W"/>
    <n v="3000"/>
    <s v="London City Airport"/>
    <s v="A"/>
  </r>
  <r>
    <n v="2018201"/>
    <d v="2018-07-25T00:00:00"/>
    <x v="6"/>
    <s v="B787"/>
    <x v="0"/>
    <s v="5143N"/>
    <s v="00007W"/>
    <n v="6200"/>
    <s v="Brookmans Park"/>
    <s v="A"/>
  </r>
  <r>
    <n v="2018203"/>
    <d v="2018-07-30T00:00:00"/>
    <x v="6"/>
    <s v="SAAB 2000"/>
    <x v="1"/>
    <s v="5208N"/>
    <s v="00014E"/>
    <n v="20000"/>
    <s v="ROPMU"/>
    <s v="A"/>
  </r>
  <r>
    <n v="2018210"/>
    <d v="2018-07-16T00:00:00"/>
    <x v="6"/>
    <s v="SAAB 2000"/>
    <x v="0"/>
    <s v="5130N"/>
    <s v="00005E"/>
    <n v="1800"/>
    <s v="London City Airport"/>
    <s v="C"/>
  </r>
  <r>
    <n v="2018214"/>
    <d v="2018-08-02T00:00:00"/>
    <x v="6"/>
    <s v="A321"/>
    <x v="0"/>
    <s v="5127N"/>
    <s v="00024W"/>
    <n v="2000"/>
    <s v="London Heathrow"/>
    <s v="C"/>
  </r>
  <r>
    <n v="2018215"/>
    <d v="2018-07-30T00:00:00"/>
    <x v="6"/>
    <s v="A319"/>
    <x v="0"/>
    <s v="5141N"/>
    <s v="00023W"/>
    <n v="8000"/>
    <s v="London Heathrow"/>
    <s v="B"/>
  </r>
  <r>
    <n v="2018220"/>
    <d v="2018-08-19T00:00:00"/>
    <x v="6"/>
    <s v="AW189"/>
    <x v="1"/>
    <s v="5116N"/>
    <s v="00117E"/>
    <n v="700"/>
    <s v="Ash (near Sandwich)"/>
    <s v="B"/>
  </r>
  <r>
    <n v="2018222"/>
    <d v="2018-08-17T00:00:00"/>
    <x v="6"/>
    <s v="B738"/>
    <x v="0"/>
    <s v="5153N"/>
    <s v="00007E"/>
    <n v="10000"/>
    <s v="London Stansted"/>
    <s v="A"/>
  </r>
  <r>
    <n v="2018225"/>
    <d v="2018-08-20T00:00:00"/>
    <x v="6"/>
    <s v="A319"/>
    <x v="0"/>
    <s v="5129N"/>
    <s v="00034W"/>
    <n v="3000"/>
    <s v="London Heathrow"/>
    <s v="A"/>
  </r>
  <r>
    <n v="2018227"/>
    <d v="2018-08-24T00:00:00"/>
    <x v="6"/>
    <s v="A320"/>
    <x v="0"/>
    <s v="5127N"/>
    <s v="00013W"/>
    <n v="2600"/>
    <s v="London Heathrow"/>
    <s v="B"/>
  </r>
  <r>
    <n v="2018228"/>
    <d v="2018-08-06T00:00:00"/>
    <x v="6"/>
    <s v="A320"/>
    <x v="0"/>
    <s v="5130N"/>
    <s v="00037W"/>
    <n v="3500"/>
    <s v="London Heathrow"/>
    <s v="C"/>
  </r>
  <r>
    <n v="2018231"/>
    <d v="2018-08-22T00:00:00"/>
    <x v="6"/>
    <s v="Tucano"/>
    <x v="0"/>
    <s v="5240N"/>
    <s v="00101E"/>
    <n v="200"/>
    <s v="North Tuddenham"/>
    <s v="B"/>
  </r>
  <r>
    <n v="2018234"/>
    <d v="2018-08-25T00:00:00"/>
    <x v="6"/>
    <s v="A321"/>
    <x v="0"/>
    <s v="5226N"/>
    <s v="00204W"/>
    <n v="3000"/>
    <s v="Manchester Airport"/>
    <s v="B"/>
  </r>
  <r>
    <n v="2018236"/>
    <d v="2018-08-29T00:00:00"/>
    <x v="6"/>
    <s v="Chinook"/>
    <x v="0"/>
    <s v="5126N"/>
    <s v="00007E"/>
    <n v="1500"/>
    <s v="Sidcup"/>
    <s v="B"/>
  </r>
  <r>
    <n v="2018238"/>
    <d v="2018-07-22T00:00:00"/>
    <x v="6"/>
    <s v="A380"/>
    <x v="0"/>
    <s v="5129N"/>
    <s v="00009W"/>
    <n v="3400"/>
    <s v="London Heathrow"/>
    <s v="A"/>
  </r>
  <r>
    <n v="2018242"/>
    <d v="2018-09-07T00:00:00"/>
    <x v="6"/>
    <s v="E190"/>
    <x v="0"/>
    <s v="5554N"/>
    <s v="00422W"/>
    <n v="800"/>
    <s v="Glasgow Airport"/>
    <s v="A"/>
  </r>
  <r>
    <n v="2018244"/>
    <d v="2018-08-04T00:00:00"/>
    <x v="6"/>
    <s v="A388"/>
    <x v="0"/>
    <s v="5128N"/>
    <s v="00004W"/>
    <n v="4200"/>
    <s v="London City Airport"/>
    <s v="A"/>
  </r>
  <r>
    <n v="2018245"/>
    <d v="2018-09-01T00:00:00"/>
    <x v="6"/>
    <s v="CS1"/>
    <x v="0"/>
    <s v="5128N"/>
    <s v="00011W"/>
    <n v="3000"/>
    <s v="London Heathrow"/>
    <s v="B"/>
  </r>
  <r>
    <n v="2018250"/>
    <d v="2018-09-02T00:00:00"/>
    <x v="6"/>
    <s v="DHC8"/>
    <x v="0"/>
    <s v="5237N"/>
    <s v="00155W"/>
    <n v="3000"/>
    <s v="Birmingham Airport"/>
    <s v="A"/>
  </r>
  <r>
    <n v="2018251"/>
    <d v="2018-08-31T00:00:00"/>
    <x v="6"/>
    <s v="Tutor"/>
    <x v="0"/>
    <s v="5237N"/>
    <s v="00026W"/>
    <n v="1300"/>
    <s v="Wittering"/>
    <s v="C"/>
  </r>
  <r>
    <n v="2018256"/>
    <d v="2018-09-14T00:00:00"/>
    <x v="6"/>
    <s v="Tutor"/>
    <x v="0"/>
    <s v="5124N"/>
    <s v="00326W"/>
    <n v="300"/>
    <s v="St Athan"/>
    <s v="B"/>
  </r>
  <r>
    <n v="2018259"/>
    <d v="2018-09-16T00:00:00"/>
    <x v="6"/>
    <s v="A321"/>
    <x v="0"/>
    <s v="5128N"/>
    <s v="00002W"/>
    <n v="5000"/>
    <s v="London Heathrow"/>
    <s v="B"/>
  </r>
  <r>
    <n v="2018261"/>
    <d v="2018-09-19T00:00:00"/>
    <x v="6"/>
    <s v="B737"/>
    <x v="0"/>
    <s v="5247N"/>
    <s v="00059W"/>
    <n v="4000"/>
    <s v="East Midlands Airport"/>
    <s v="A"/>
  </r>
  <r>
    <n v="2018262"/>
    <d v="2018-09-02T00:00:00"/>
    <x v="6"/>
    <s v="CS3"/>
    <x v="0"/>
    <s v="5129N"/>
    <s v="00040W"/>
    <n v="2400"/>
    <s v="London Heathrow"/>
    <s v="A"/>
  </r>
  <r>
    <n v="2018263"/>
    <d v="2018-09-16T00:00:00"/>
    <x v="6"/>
    <s v="A321"/>
    <x v="0"/>
    <s v="5137N"/>
    <s v="00011W"/>
    <n v="9500"/>
    <s v="Lambourne"/>
    <s v="A"/>
  </r>
  <r>
    <n v="2018264"/>
    <d v="2018-09-23T00:00:00"/>
    <x v="6"/>
    <s v="B738"/>
    <x v="0"/>
    <s v="5319N"/>
    <s v="00220W"/>
    <n v="800"/>
    <s v="Manchester Airport"/>
    <s v="B"/>
  </r>
  <r>
    <n v="2018265"/>
    <d v="2018-09-25T00:00:00"/>
    <x v="6"/>
    <s v="B787"/>
    <x v="0"/>
    <s v="5109N"/>
    <s v="00016E"/>
    <n v="9000"/>
    <s v="OKVIK"/>
    <s v="A"/>
  </r>
  <r>
    <n v="2018270"/>
    <d v="2018-09-28T00:00:00"/>
    <x v="6"/>
    <s v="Prefect"/>
    <x v="0"/>
    <s v="5249N"/>
    <s v="00015W"/>
    <n v="7200"/>
    <s v="Spalding"/>
    <s v="C"/>
  </r>
  <r>
    <n v="2018272"/>
    <d v="2018-09-29T00:00:00"/>
    <x v="6"/>
    <s v="A380"/>
    <x v="0"/>
    <s v="5140N"/>
    <s v="00042W"/>
    <n v="7300"/>
    <s v="UMLAT"/>
    <s v="B"/>
  </r>
  <r>
    <n v="2018274"/>
    <d v="2018-10-05T00:00:00"/>
    <x v="6"/>
    <s v="B737"/>
    <x v="3"/>
    <s v="5354N"/>
    <s v="00206W"/>
    <n v="13000"/>
    <s v="Manchester Airport"/>
    <s v="A"/>
  </r>
  <r>
    <n v="2018275"/>
    <d v="2018-09-30T00:00:00"/>
    <x v="6"/>
    <s v="A319"/>
    <x v="0"/>
    <s v="5127N"/>
    <s v="00014W"/>
    <n v="2400"/>
    <s v="London Heathrow"/>
    <s v="B"/>
  </r>
  <r>
    <n v="2018277"/>
    <d v="2018-10-08T00:00:00"/>
    <x v="6"/>
    <s v="Apache"/>
    <x v="0"/>
    <s v="5204N"/>
    <s v="00118E"/>
    <n v="360"/>
    <s v="Martlesham Creek"/>
    <s v="C"/>
  </r>
  <r>
    <n v="2018281"/>
    <d v="2018-10-07T00:00:00"/>
    <x v="6"/>
    <s v="CSDRW"/>
    <x v="0"/>
    <s v="5114N"/>
    <s v="00046W"/>
    <n v="2800"/>
    <s v="Farnborough"/>
    <s v="A"/>
  </r>
  <r>
    <n v="2018288"/>
    <d v="2018-10-03T00:00:00"/>
    <x v="6"/>
    <s v="A320"/>
    <x v="0"/>
    <s v="5325N"/>
    <s v="00250W"/>
    <n v="2600"/>
    <s v="Liverpool Airport"/>
    <s v="C"/>
  </r>
  <r>
    <n v="2018291"/>
    <d v="2018-10-27T00:00:00"/>
    <x v="6"/>
    <s v="B787"/>
    <x v="0"/>
    <s v="5119N"/>
    <s v="00022W"/>
    <n v="9000"/>
    <s v="London Heathrow"/>
    <s v="A"/>
  </r>
  <r>
    <n v="2018294"/>
    <d v="2018-10-29T00:00:00"/>
    <x v="6"/>
    <s v="PA28"/>
    <x v="0"/>
    <s v="5211N"/>
    <s v="00029W"/>
    <n v="540"/>
    <s v="Twinwoods"/>
    <s v="C"/>
  </r>
  <r>
    <n v="2018295"/>
    <d v="2018-11-01T00:00:00"/>
    <x v="6"/>
    <s v="A320"/>
    <x v="1"/>
    <s v="5425N"/>
    <s v="00520W"/>
    <n v="11100"/>
    <s v="Portavogie"/>
    <s v="B"/>
  </r>
  <r>
    <n v="2018296"/>
    <d v="2018-10-28T00:00:00"/>
    <x v="6"/>
    <s v="A320"/>
    <x v="0"/>
    <s v="5125N"/>
    <s v="00256W"/>
    <n v="3800"/>
    <s v="Bristol Airport"/>
    <s v="A"/>
  </r>
  <r>
    <n v="2018297"/>
    <d v="2018-11-04T00:00:00"/>
    <x v="6"/>
    <s v="PA18"/>
    <x v="0"/>
    <s v="5626N"/>
    <s v="00324W"/>
    <n v="1200"/>
    <s v="Perth"/>
    <s v="B"/>
  </r>
  <r>
    <n v="2018298"/>
    <d v="2018-10-28T00:00:00"/>
    <x v="6"/>
    <s v="E135"/>
    <x v="1"/>
    <s v="5115N"/>
    <s v="00049W"/>
    <n v="1020"/>
    <s v="Farnborough"/>
    <s v="D"/>
  </r>
  <r>
    <n v="2018299"/>
    <d v="2018-11-05T00:00:00"/>
    <x v="6"/>
    <s v="AW169"/>
    <x v="0"/>
    <s v="5128N"/>
    <s v="00023W"/>
    <n v="950"/>
    <s v="London Heathrow"/>
    <s v="B"/>
  </r>
  <r>
    <n v="2018307"/>
    <d v="2018-11-24T00:00:00"/>
    <x v="6"/>
    <s v="Saab 2000"/>
    <x v="0"/>
    <s v="5545N"/>
    <s v="00438W"/>
    <n v="3000"/>
    <s v="Glasgow Airport"/>
    <s v="A"/>
  </r>
  <r>
    <n v="2018308"/>
    <d v="2018-11-07T00:00:00"/>
    <x v="6"/>
    <s v="A388"/>
    <x v="1"/>
    <s v="5114N"/>
    <s v="00103E"/>
    <n v="10000"/>
    <s v="London Gatwick"/>
    <s v="C"/>
  </r>
  <r>
    <n v="2018309"/>
    <d v="2018-11-21T00:00:00"/>
    <x v="6"/>
    <s v="Squirrel"/>
    <x v="0"/>
    <s v="5019N"/>
    <s v="00457W"/>
    <n v="1500"/>
    <s v="Ladock, Cornwall"/>
    <s v="C"/>
  </r>
  <r>
    <n v="2018311"/>
    <d v="2018-12-04T00:00:00"/>
    <x v="6"/>
    <s v="E190"/>
    <x v="0"/>
    <s v="5130N"/>
    <s v="00000W"/>
    <n v="3000"/>
    <s v="London City Airport"/>
    <s v="B"/>
  </r>
  <r>
    <n v="2018318"/>
    <d v="2018-12-14T00:00:00"/>
    <x v="6"/>
    <s v="E550"/>
    <x v="0"/>
    <s v="5604N"/>
    <s v="00315W"/>
    <n v="3000"/>
    <s v="Edinburgh Airport"/>
    <s v="A"/>
  </r>
  <r>
    <n v="2018321"/>
    <d v="2018-12-23T00:00:00"/>
    <x v="6"/>
    <s v="A330"/>
    <x v="0"/>
    <s v="5126N"/>
    <s v="00000W"/>
    <n v="4000"/>
    <s v="London Heathrow"/>
    <s v="C"/>
  </r>
  <r>
    <n v="2018322"/>
    <d v="2018-12-26T00:00:00"/>
    <x v="6"/>
    <s v="DHC8"/>
    <x v="0"/>
    <s v="5133N"/>
    <s v="00045E"/>
    <n v="6000"/>
    <s v="Manchester Airport"/>
    <s v="B"/>
  </r>
  <r>
    <n v="2018323"/>
    <d v="2018-12-30T00:00:00"/>
    <x v="6"/>
    <s v="E175/E195"/>
    <x v="1"/>
    <s v="5554N"/>
    <s v="00420W"/>
    <n v="600"/>
    <s v="Glasgow Airport"/>
    <s v="A"/>
  </r>
  <r>
    <n v="2018324"/>
    <d v="2018-12-30T00:00:00"/>
    <x v="6"/>
    <s v="A319"/>
    <x v="0"/>
    <s v="5135N"/>
    <s v="00036E"/>
    <n v="4000"/>
    <s v="Southend Airport"/>
    <s v="C"/>
  </r>
  <r>
    <n v="2018325"/>
    <d v="2018-07-02T00:00:00"/>
    <x v="6"/>
    <s v="E135"/>
    <x v="0"/>
    <s v="5132N"/>
    <s v="00034W"/>
    <n v="1800"/>
    <s v="Northolt"/>
    <s v="B"/>
  </r>
  <r>
    <n v="2019005"/>
    <d v="2019-01-12T00:00:00"/>
    <x v="7"/>
    <s v="A320"/>
    <x v="0"/>
    <s v="5118N"/>
    <s v="00003E"/>
    <n v="8000"/>
    <s v="London Heathrow"/>
    <s v="B"/>
  </r>
  <r>
    <n v="2019006"/>
    <d v="2019-01-09T00:00:00"/>
    <x v="7"/>
    <s v="B737"/>
    <x v="0"/>
    <s v="5049N"/>
    <s v="00044W"/>
    <n v="20000"/>
    <s v="Chichester"/>
    <s v="C"/>
  </r>
  <r>
    <n v="2019007"/>
    <d v="2019-01-15T00:00:00"/>
    <x v="7"/>
    <s v="Typhoon"/>
    <x v="1"/>
    <s v="5329N"/>
    <s v="00010W"/>
    <n v="15000"/>
    <s v="Grimsby"/>
    <s v="C"/>
  </r>
  <r>
    <n v="2019009"/>
    <d v="2019-01-13T00:00:00"/>
    <x v="7"/>
    <s v="A320"/>
    <x v="1"/>
    <s v="5127N"/>
    <s v="00002E"/>
    <n v="5000"/>
    <s v="London Heathrow"/>
    <s v="B"/>
  </r>
  <r>
    <n v="2019012"/>
    <d v="2019-01-22T00:00:00"/>
    <x v="7"/>
    <s v="C406"/>
    <x v="0"/>
    <s v="5206N"/>
    <s v="00100W"/>
    <n v="6700"/>
    <s v="Towcester"/>
    <s v="B"/>
  </r>
  <r>
    <n v="2019023"/>
    <d v="2019-02-03T00:00:00"/>
    <x v="7"/>
    <s v="B788"/>
    <x v="0"/>
    <s v="5128N"/>
    <s v="00018W"/>
    <n v="3300"/>
    <s v="London Heathrow"/>
    <s v="B"/>
  </r>
  <r>
    <n v="2019025"/>
    <d v="2019-02-11T00:00:00"/>
    <x v="7"/>
    <s v="A319"/>
    <x v="0"/>
    <s v="5326N"/>
    <s v="00205W"/>
    <n v="3000"/>
    <s v="Manchester Airport"/>
    <s v="A"/>
  </r>
  <r>
    <n v="2019027"/>
    <d v="2019-02-14T00:00:00"/>
    <x v="7"/>
    <s v="B787"/>
    <x v="0"/>
    <s v="5139N"/>
    <s v="00011E"/>
    <n v="14000"/>
    <s v="Lambourne"/>
    <s v="A"/>
  </r>
  <r>
    <n v="2019029"/>
    <d v="2019-02-19T00:00:00"/>
    <x v="7"/>
    <s v="Tutor"/>
    <x v="0"/>
    <s v="5237N"/>
    <s v="00040W"/>
    <n v="5000"/>
    <s v="Oakham"/>
    <s v="C"/>
  </r>
  <r>
    <n v="2019030"/>
    <d v="2019-02-17T00:00:00"/>
    <x v="7"/>
    <s v="B787"/>
    <x v="0"/>
    <s v="5132N"/>
    <s v="00034W"/>
    <n v="3800"/>
    <s v="London Heathrow"/>
    <s v="B"/>
  </r>
  <r>
    <n v="2019031"/>
    <d v="2019-02-22T00:00:00"/>
    <x v="7"/>
    <s v="Gulfstream 5"/>
    <x v="0"/>
    <s v="5118N"/>
    <s v="00042W"/>
    <n v="1400"/>
    <s v="Farnborough"/>
    <s v="A"/>
  </r>
  <r>
    <n v="2019033"/>
    <d v="2019-02-23T00:00:00"/>
    <x v="7"/>
    <s v="A319"/>
    <x v="0"/>
    <s v="5554N"/>
    <s v="00421W"/>
    <n v="1200"/>
    <s v="Glasgow Airport"/>
    <s v="B"/>
  </r>
  <r>
    <n v="2019038"/>
    <d v="2019-02-26T00:00:00"/>
    <x v="7"/>
    <s v="B772"/>
    <x v="0"/>
    <s v="5136N"/>
    <s v="00010W"/>
    <n v="6000"/>
    <s v="London Heathrow"/>
    <s v="A"/>
  </r>
  <r>
    <n v="2019039"/>
    <d v="2019-02-25T00:00:00"/>
    <x v="7"/>
    <s v="E170"/>
    <x v="0"/>
    <s v="5130N"/>
    <s v="00005W"/>
    <n v="2000"/>
    <s v="London City Airport"/>
    <s v="C"/>
  </r>
  <r>
    <n v="2019040"/>
    <d v="2019-03-09T00:00:00"/>
    <x v="7"/>
    <s v="B777"/>
    <x v="0"/>
    <s v="5129N"/>
    <s v="00014W"/>
    <n v="2500"/>
    <s v="London Heathrow"/>
    <s v="B"/>
  </r>
  <r>
    <n v="2019041"/>
    <d v="2019-02-28T00:00:00"/>
    <x v="7"/>
    <s v="PA31"/>
    <x v="0"/>
    <s v="5057N"/>
    <s v="00120W"/>
    <n v="6000"/>
    <s v="Southampton Airport"/>
    <s v="C"/>
  </r>
  <r>
    <n v="2019042"/>
    <d v="2019-02-24T00:00:00"/>
    <x v="7"/>
    <s v="B787"/>
    <x v="0"/>
    <s v="5136N"/>
    <s v="00028W"/>
    <n v="7000"/>
    <s v="London Heathrow"/>
    <s v="D"/>
  </r>
  <r>
    <n v="2019043"/>
    <d v="2019-03-17T00:00:00"/>
    <x v="7"/>
    <s v="B787"/>
    <x v="0"/>
    <s v="5127N"/>
    <s v="00025W"/>
    <n v="250"/>
    <s v="London Heathrow"/>
    <s v="B"/>
  </r>
  <r>
    <n v="2019046"/>
    <d v="2019-03-24T00:00:00"/>
    <x v="7"/>
    <s v="E170"/>
    <x v="0"/>
    <s v="5139N"/>
    <s v="00122E"/>
    <n v="9000"/>
    <s v="NONVA"/>
    <s v="A"/>
  </r>
  <r>
    <n v="2019048"/>
    <d v="2019-03-28T00:00:00"/>
    <x v="7"/>
    <s v="B737"/>
    <x v="0"/>
    <s v="5342N"/>
    <s v="00142W"/>
    <n v="4000"/>
    <s v="Leeds Bradford Airport"/>
    <s v="A"/>
  </r>
  <r>
    <n v="2019050"/>
    <d v="2019-03-30T00:00:00"/>
    <x v="7"/>
    <s v="B787"/>
    <x v="1"/>
    <s v="5134N"/>
    <s v="00009W"/>
    <n v="6000"/>
    <s v="London Heathrow"/>
    <s v="A"/>
  </r>
  <r>
    <n v="2019052"/>
    <d v="2019-03-30T00:00:00"/>
    <x v="7"/>
    <s v="A320"/>
    <x v="0"/>
    <s v="5127N"/>
    <s v="00011W"/>
    <n v="3000"/>
    <s v="London Heathrow"/>
    <s v="A"/>
  </r>
  <r>
    <n v="2019054"/>
    <d v="2019-04-01T00:00:00"/>
    <x v="7"/>
    <s v="A320"/>
    <x v="0"/>
    <s v="5141N"/>
    <s v="00012W"/>
    <n v="6000"/>
    <s v="Brookmans Park"/>
    <s v="A"/>
  </r>
  <r>
    <n v="2019057"/>
    <d v="2019-04-07T00:00:00"/>
    <x v="7"/>
    <s v="AT76"/>
    <x v="0"/>
    <s v="5131N"/>
    <s v="00244W"/>
    <n v="7800"/>
    <s v="Avonmouth VRP"/>
    <s v="A"/>
  </r>
  <r>
    <n v="2019063"/>
    <d v="2019-04-12T00:00:00"/>
    <x v="7"/>
    <s v="A320"/>
    <x v="0"/>
    <s v="5105N"/>
    <s v="00035W"/>
    <n v="9800"/>
    <s v="London Heathrow"/>
    <s v="A"/>
  </r>
  <r>
    <n v="2019067"/>
    <d v="2019-04-15T00:00:00"/>
    <x v="7"/>
    <s v="A330"/>
    <x v="1"/>
    <s v="5139N"/>
    <s v="00010E"/>
    <n v="8000"/>
    <s v="Lambourne"/>
    <s v="C"/>
  </r>
  <r>
    <n v="2019068"/>
    <d v="2019-04-18T00:00:00"/>
    <x v="7"/>
    <s v="Tutor"/>
    <x v="0"/>
    <s v="5216N"/>
    <s v="00127W"/>
    <n v="1100"/>
    <s v="Warwick"/>
    <s v="B"/>
  </r>
  <r>
    <n v="2019069"/>
    <d v="2019-04-20T00:00:00"/>
    <x v="7"/>
    <s v="PA28"/>
    <x v="0"/>
    <s v="5347N"/>
    <s v="00113W"/>
    <n v="1000"/>
    <s v="London Heathrow"/>
    <s v="C"/>
  </r>
  <r>
    <n v="2019073"/>
    <d v="2019-04-23T00:00:00"/>
    <x v="7"/>
    <s v="A321"/>
    <x v="1"/>
    <s v="5328N"/>
    <s v="00135W"/>
    <n v="10000"/>
    <s v="Manchester Airport"/>
    <s v="A"/>
  </r>
  <r>
    <n v="2019076"/>
    <d v="2019-04-21T00:00:00"/>
    <x v="7"/>
    <s v="B737"/>
    <x v="1"/>
    <s v="5244N"/>
    <s v="00119W"/>
    <n v="7800"/>
    <s v="East Midlands Airport"/>
    <s v="B"/>
  </r>
  <r>
    <n v="2019080"/>
    <d v="2019-04-21T00:00:00"/>
    <x v="7"/>
    <s v="A321"/>
    <x v="0"/>
    <s v="5554N"/>
    <s v="00422W"/>
    <n v="600"/>
    <s v="Glasgow Airport"/>
    <s v="D"/>
  </r>
  <r>
    <n v="2019082"/>
    <d v="2019-04-14T00:00:00"/>
    <x v="7"/>
    <s v="Ventus"/>
    <x v="0"/>
    <s v="5239N"/>
    <s v="00218W"/>
    <n v="4000"/>
    <s v="M54 Jn3"/>
    <s v="A"/>
  </r>
  <r>
    <n v="2019084"/>
    <d v="2019-05-01T00:00:00"/>
    <x v="7"/>
    <s v="BE76"/>
    <x v="0"/>
    <s v="5123N"/>
    <s v="00107W"/>
    <n v="2200"/>
    <s v="Compton"/>
    <s v="A"/>
  </r>
  <r>
    <n v="2019086"/>
    <d v="2019-05-01T00:00:00"/>
    <x v="7"/>
    <s v="PA28"/>
    <x v="0"/>
    <s v="5138N"/>
    <s v="00036E"/>
    <n v="2100"/>
    <s v="Southend"/>
    <s v="C"/>
  </r>
  <r>
    <n v="2019088"/>
    <d v="2019-05-04T00:00:00"/>
    <x v="7"/>
    <s v="B788"/>
    <x v="0"/>
    <s v="5128N"/>
    <s v="00013W"/>
    <n v="2500"/>
    <s v="London Heathrow"/>
    <s v="C"/>
  </r>
  <r>
    <n v="2019090"/>
    <d v="2019-05-04T00:00:00"/>
    <x v="7"/>
    <s v="A319"/>
    <x v="1"/>
    <s v="5052N"/>
    <s v="00004E"/>
    <n v="9540"/>
    <s v="London Gatwick"/>
    <s v="C"/>
  </r>
  <r>
    <n v="2019091"/>
    <d v="2019-05-05T00:00:00"/>
    <x v="7"/>
    <s v="A320"/>
    <x v="1"/>
    <s v="5102N"/>
    <s v="00000W"/>
    <n v="6000"/>
    <s v="London Gatwick"/>
    <s v="B"/>
  </r>
  <r>
    <n v="2019093"/>
    <d v="2019-05-04T00:00:00"/>
    <x v="7"/>
    <s v="B772"/>
    <x v="0"/>
    <s v="5119N"/>
    <s v="00023W"/>
    <n v="6000"/>
    <s v="London Heathrow"/>
    <s v="C"/>
  </r>
  <r>
    <n v="2019094"/>
    <d v="2019-05-07T00:00:00"/>
    <x v="7"/>
    <s v="B789"/>
    <x v="0"/>
    <s v="5127N"/>
    <s v="00021W"/>
    <n v="1000"/>
    <s v="London Heathrow"/>
    <s v="C"/>
  </r>
  <r>
    <n v="2019095"/>
    <d v="2019-04-27T00:00:00"/>
    <x v="7"/>
    <s v="A319"/>
    <x v="1"/>
    <s v="5100N"/>
    <s v="00006E"/>
    <n v="7000"/>
    <s v="London Gatwick"/>
    <s v="C"/>
  </r>
  <r>
    <n v="2019098"/>
    <d v="2019-04-28T00:00:00"/>
    <x v="7"/>
    <s v="B775"/>
    <x v="1"/>
    <s v="5109N"/>
    <s v="00007E"/>
    <n v="7500"/>
    <s v="London Gatwick"/>
    <s v="A"/>
  </r>
  <r>
    <n v="2019103"/>
    <d v="2019-05-14T00:00:00"/>
    <x v="7"/>
    <s v="A320"/>
    <x v="0"/>
    <s v="5555N"/>
    <s v="00301W"/>
    <n v="7000"/>
    <s v="Edinburgh Airport"/>
    <s v="C"/>
  </r>
  <r>
    <n v="2019113"/>
    <d v="2019-05-22T00:00:00"/>
    <x v="7"/>
    <s v="B787"/>
    <x v="0"/>
    <s v="5128N"/>
    <s v="00024W"/>
    <n v="650"/>
    <s v="London Heathrow"/>
    <s v="B"/>
  </r>
  <r>
    <n v="2019114"/>
    <d v="2019-05-19T00:00:00"/>
    <x v="7"/>
    <s v="A320"/>
    <x v="0"/>
    <s v="5110N"/>
    <s v="00003W"/>
    <n v="3000"/>
    <s v="London Gatwick"/>
    <s v="A"/>
  </r>
  <r>
    <n v="2019115"/>
    <d v="2019-04-28T00:00:00"/>
    <x v="7"/>
    <s v="A320"/>
    <x v="0"/>
    <s v="5110N"/>
    <s v="00003W"/>
    <n v="1700"/>
    <s v="London Gatwick"/>
    <s v="A"/>
  </r>
  <r>
    <n v="2019120"/>
    <d v="2019-05-26T00:00:00"/>
    <x v="7"/>
    <s v="A319"/>
    <x v="1"/>
    <s v="5128N"/>
    <s v="00016W"/>
    <n v="2200"/>
    <s v="London Heathrow"/>
    <s v="C"/>
  </r>
  <r>
    <n v="2019123"/>
    <d v="2019-05-26T00:00:00"/>
    <x v="7"/>
    <s v="B737"/>
    <x v="0"/>
    <s v="5545N"/>
    <s v="00303W"/>
    <n v="6500"/>
    <s v="Edinburgh Airport"/>
    <s v="B"/>
  </r>
  <r>
    <n v="2019124"/>
    <d v="2019-05-25T00:00:00"/>
    <x v="7"/>
    <s v="A319"/>
    <x v="1"/>
    <s v="5104N"/>
    <s v="00015E"/>
    <n v="6500"/>
    <s v="London Gatwick"/>
    <s v="A"/>
  </r>
  <r>
    <n v="2019128"/>
    <d v="2019-05-31T00:00:00"/>
    <x v="7"/>
    <s v="A320"/>
    <x v="0"/>
    <s v="5128N"/>
    <s v="00017W"/>
    <n v="1700"/>
    <s v="London Heathrow"/>
    <s v="C"/>
  </r>
  <r>
    <n v="2019129"/>
    <d v="2019-06-02T00:00:00"/>
    <x v="7"/>
    <s v="C152"/>
    <x v="0"/>
    <s v="5144N"/>
    <s v="00028E"/>
    <n v="2400"/>
    <s v="Chelmsford"/>
    <s v="A"/>
  </r>
  <r>
    <n v="2019134"/>
    <d v="2019-06-05T00:00:00"/>
    <x v="7"/>
    <s v="B737"/>
    <x v="0"/>
    <s v="5227N"/>
    <s v="00145W"/>
    <n v="300"/>
    <s v="Birmingham Airport"/>
    <s v="B"/>
  </r>
  <r>
    <n v="2019135"/>
    <d v="2019-06-06T00:00:00"/>
    <x v="7"/>
    <s v="B747"/>
    <x v="0"/>
    <s v="5128N"/>
    <s v="00008W"/>
    <n v="3500"/>
    <s v="London Heathrow"/>
    <s v="A"/>
  </r>
  <r>
    <n v="2019140"/>
    <d v="2019-06-02T00:00:00"/>
    <x v="7"/>
    <s v="A321"/>
    <x v="1"/>
    <s v="5329N"/>
    <s v="00207W"/>
    <n v="9000"/>
    <s v="Manchester Airport"/>
    <s v="C"/>
  </r>
  <r>
    <n v="2019141"/>
    <d v="2019-05-14T00:00:00"/>
    <x v="7"/>
    <s v="Eurofox"/>
    <x v="1"/>
    <s v="5353N"/>
    <s v="00047W"/>
    <n v="2400"/>
    <s v="Pocklington"/>
    <s v="D"/>
  </r>
  <r>
    <n v="2019145"/>
    <d v="2019-04-21T00:00:00"/>
    <x v="7"/>
    <s v="B737"/>
    <x v="0"/>
    <s v="5236N"/>
    <s v="00159W"/>
    <n v="8000"/>
    <s v="Birmingham Airport"/>
    <s v="C"/>
  </r>
  <r>
    <n v="2019146"/>
    <d v="2019-06-09T00:00:00"/>
    <x v="7"/>
    <s v="B787"/>
    <x v="0"/>
    <s v="5133N"/>
    <s v="00001E"/>
    <n v="6000"/>
    <s v="London Heathrow"/>
    <s v="C"/>
  </r>
  <r>
    <n v="2019147"/>
    <d v="2019-06-03T00:00:00"/>
    <x v="7"/>
    <s v="BE76"/>
    <x v="0"/>
    <s v="5057N"/>
    <s v="00112W"/>
    <n v="2000"/>
    <s v="Bishops Waltham"/>
    <s v="B"/>
  </r>
  <r>
    <n v="2019148"/>
    <d v="2019-06-17T00:00:00"/>
    <x v="7"/>
    <s v="B787"/>
    <x v="0"/>
    <s v="5128N"/>
    <s v="00014W"/>
    <n v="2200"/>
    <s v="London Heathrow"/>
    <s v="C"/>
  </r>
  <r>
    <n v="2019149"/>
    <d v="2019-06-16T00:00:00"/>
    <x v="7"/>
    <s v="A319"/>
    <x v="0"/>
    <s v="5118N"/>
    <s v="00006E"/>
    <n v="10000"/>
    <s v="Biggin Hill"/>
    <s v="B"/>
  </r>
  <r>
    <n v="2019153"/>
    <d v="2019-06-17T00:00:00"/>
    <x v="7"/>
    <s v="B737"/>
    <x v="0"/>
    <s v="5356N"/>
    <s v="00146W"/>
    <n v="2900"/>
    <s v="Leeds Bradford Airport"/>
    <s v="A"/>
  </r>
  <r>
    <n v="2019155"/>
    <d v="2019-06-22T00:00:00"/>
    <x v="7"/>
    <s v="A320"/>
    <x v="0"/>
    <s v="5144N"/>
    <s v="00005W"/>
    <n v="6000"/>
    <s v="Brookmans Park"/>
    <s v="C"/>
  </r>
  <r>
    <n v="2019166"/>
    <d v="2019-06-17T00:00:00"/>
    <x v="7"/>
    <s v="C180"/>
    <x v="0"/>
    <s v="5146N"/>
    <s v="00001W"/>
    <n v="2100"/>
    <s v="Harlow"/>
    <s v="C"/>
  </r>
  <r>
    <n v="2019167"/>
    <d v="2019-06-23T00:00:00"/>
    <x v="7"/>
    <s v="A319"/>
    <x v="3"/>
    <s v="5128N"/>
    <s v="00047W"/>
    <n v="3400"/>
    <s v="London Heathrow"/>
    <s v="A"/>
  </r>
  <r>
    <n v="2019168"/>
    <d v="2019-06-27T00:00:00"/>
    <x v="7"/>
    <s v="A319"/>
    <x v="3"/>
    <s v="5602N"/>
    <s v="00327W"/>
    <n v="10000"/>
    <s v="Edinburgh Airport"/>
    <s v="A"/>
  </r>
  <r>
    <n v="2019171"/>
    <d v="2019-06-27T00:00:00"/>
    <x v="7"/>
    <s v="A319"/>
    <x v="0"/>
    <s v="5131N"/>
    <s v="00019W"/>
    <n v="4000"/>
    <s v="London Heathrow"/>
    <s v="C"/>
  </r>
  <r>
    <n v="2019172"/>
    <d v="2019-06-23T00:00:00"/>
    <x v="7"/>
    <s v="B747"/>
    <x v="0"/>
    <s v="5108N"/>
    <s v="00046W"/>
    <n v="9000"/>
    <s v="Ockham"/>
    <s v="C"/>
  </r>
  <r>
    <n v="2019173"/>
    <d v="2019-06-13T00:00:00"/>
    <x v="7"/>
    <s v="B737"/>
    <x v="0"/>
    <s v="5150N"/>
    <s v="00036E"/>
    <n v="11000"/>
    <s v="Stansted"/>
    <s v="A"/>
  </r>
  <r>
    <n v="2019174"/>
    <d v="2019-06-30T00:00:00"/>
    <x v="7"/>
    <s v="CS1"/>
    <x v="0"/>
    <s v="5131N"/>
    <s v="00001W"/>
    <n v="3000"/>
    <s v="London City Airport"/>
    <s v="A"/>
  </r>
  <r>
    <n v="2019185"/>
    <d v="2019-06-30T00:00:00"/>
    <x v="7"/>
    <s v="B777"/>
    <x v="0"/>
    <s v="5128N"/>
    <s v="00015W"/>
    <n v="2400"/>
    <s v="London Heathrow"/>
    <s v="C"/>
  </r>
  <r>
    <n v="2019186"/>
    <d v="2019-07-04T00:00:00"/>
    <x v="7"/>
    <s v="Avro RJ"/>
    <x v="0"/>
    <s v="5109N"/>
    <s v="00145W"/>
    <n v="400"/>
    <s v="Boscombe Down"/>
    <s v="B"/>
  </r>
  <r>
    <n v="2019189"/>
    <d v="2019-07-03T00:00:00"/>
    <x v="7"/>
    <s v="B777"/>
    <x v="0"/>
    <s v="5129N"/>
    <s v="00042W"/>
    <n v="2500"/>
    <s v="London Heathrow"/>
    <s v="A"/>
  </r>
  <r>
    <n v="2019200"/>
    <d v="2019-07-18T00:00:00"/>
    <x v="7"/>
    <s v="Saab 340"/>
    <x v="3"/>
    <s v="5344N"/>
    <s v="00206W"/>
    <n v="14000"/>
    <s v="Pole Hill"/>
    <s v="B"/>
  </r>
  <r>
    <n v="2019202"/>
    <d v="2019-07-01T00:00:00"/>
    <x v="7"/>
    <s v="A320"/>
    <x v="1"/>
    <s v="5128N"/>
    <s v="00011W"/>
    <n v="3000"/>
    <s v="London Heathrow"/>
    <s v="C"/>
  </r>
  <r>
    <n v="2019203"/>
    <d v="2019-07-04T00:00:00"/>
    <x v="7"/>
    <s v="B747"/>
    <x v="0"/>
    <s v="5126N"/>
    <s v="00011W"/>
    <n v="6000"/>
    <s v="London Heathrow"/>
    <s v="B"/>
  </r>
  <r>
    <n v="2019204"/>
    <d v="2019-07-11T00:00:00"/>
    <x v="7"/>
    <s v="A380"/>
    <x v="0"/>
    <s v="5134N"/>
    <s v="00041W"/>
    <n v="4500"/>
    <s v="London Heathrow"/>
    <s v="C"/>
  </r>
  <r>
    <n v="2019205"/>
    <d v="2019-07-08T00:00:00"/>
    <x v="7"/>
    <s v="A320"/>
    <x v="0"/>
    <s v="5109N"/>
    <s v="00009W"/>
    <n v="350"/>
    <s v="London Gatwick"/>
    <s v="A"/>
  </r>
  <r>
    <n v="2019211"/>
    <d v="2019-07-23T00:00:00"/>
    <x v="7"/>
    <s v="Dash 8"/>
    <x v="0"/>
    <s v="5126N"/>
    <s v="00004E"/>
    <n v="2000"/>
    <s v="London City Airport"/>
    <s v="A"/>
  </r>
  <r>
    <n v="2019213"/>
    <d v="2019-07-27T00:00:00"/>
    <x v="7"/>
    <s v="A320"/>
    <x v="0"/>
    <s v="5128N"/>
    <s v="00014W"/>
    <n v="2500"/>
    <s v="London Heathrow"/>
    <s v="B"/>
  </r>
  <r>
    <n v="2019214"/>
    <d v="2019-07-11T00:00:00"/>
    <x v="7"/>
    <s v="A321"/>
    <x v="1"/>
    <s v="5327N"/>
    <s v="00201W"/>
    <n v="3420"/>
    <s v="Manchester Airport"/>
    <s v="A"/>
  </r>
  <r>
    <n v="2019215"/>
    <d v="2019-08-01T00:00:00"/>
    <x v="7"/>
    <s v="King Air"/>
    <x v="0"/>
    <s v="5042N"/>
    <s v="00221W"/>
    <n v="400"/>
    <s v="Dorchester"/>
    <s v="E"/>
  </r>
  <r>
    <n v="2019219"/>
    <d v="2019-08-02T00:00:00"/>
    <x v="7"/>
    <s v="EV97 Eurostar"/>
    <x v="0"/>
    <s v="5331N"/>
    <s v="00217W"/>
    <n v="1700"/>
    <s v="Salford"/>
    <s v="B"/>
  </r>
  <r>
    <n v="2019222"/>
    <d v="2019-08-04T00:00:00"/>
    <x v="7"/>
    <s v="PA28"/>
    <x v="0"/>
    <s v="5159N"/>
    <s v="00103W"/>
    <n v="3200"/>
    <s v="Finmere"/>
    <s v="B"/>
  </r>
  <r>
    <n v="2019223"/>
    <d v="2019-08-04T00:00:00"/>
    <x v="7"/>
    <s v="R44"/>
    <x v="0"/>
    <s v="5510N"/>
    <s v="00649W"/>
    <n v="150"/>
    <s v="Downhill"/>
    <s v="A"/>
  </r>
  <r>
    <n v="2019232"/>
    <d v="2019-08-12T00:00:00"/>
    <x v="7"/>
    <s v="A320"/>
    <x v="0"/>
    <s v="5542N"/>
    <s v="00303W"/>
    <n v="7000"/>
    <s v="Edinburgh Airport"/>
    <s v="A"/>
  </r>
  <r>
    <n v="2019234"/>
    <d v="2019-08-13T00:00:00"/>
    <x v="7"/>
    <s v="Typhoon"/>
    <x v="0"/>
    <s v="5305N"/>
    <s v="00011W"/>
    <n v="900"/>
    <s v="RAF Coningsby"/>
    <s v="C"/>
  </r>
  <r>
    <n v="2019235"/>
    <d v="2019-07-13T00:00:00"/>
    <x v="7"/>
    <s v="A320"/>
    <x v="1"/>
    <s v="5144N"/>
    <s v="00136E"/>
    <n v="25000"/>
    <s v="LOGAN"/>
    <s v="D"/>
  </r>
  <r>
    <n v="2019239"/>
    <d v="2019-08-18T00:00:00"/>
    <x v="7"/>
    <s v="A319"/>
    <x v="0"/>
    <s v="5140N"/>
    <s v="00036E"/>
    <n v="11000"/>
    <s v="BRASO"/>
    <s v="A"/>
  </r>
  <r>
    <n v="2019240"/>
    <d v="2019-08-18T00:00:00"/>
    <x v="7"/>
    <s v="A319"/>
    <x v="0"/>
    <s v="5127N"/>
    <s v="00011W"/>
    <n v="3000"/>
    <s v="London Heathrow"/>
    <s v="B"/>
  </r>
  <r>
    <n v="2019244"/>
    <d v="2019-08-20T00:00:00"/>
    <x v="7"/>
    <s v="C152"/>
    <x v="0"/>
    <s v="5224N"/>
    <s v="00126W"/>
    <n v="900"/>
    <s v="Daventry"/>
    <s v="B"/>
  </r>
  <r>
    <n v="2019247"/>
    <d v="2019-07-12T00:00:00"/>
    <x v="7"/>
    <s v="B757"/>
    <x v="0"/>
    <s v="5350N"/>
    <s v="00137W"/>
    <n v="800"/>
    <s v="Leeds Bradford Airport"/>
    <s v="A"/>
  </r>
  <r>
    <n v="2019249"/>
    <d v="2019-08-23T00:00:00"/>
    <x v="7"/>
    <s v="A319"/>
    <x v="0"/>
    <s v="5603N"/>
    <s v="00304W"/>
    <n v="3400"/>
    <s v="Edinburgh Airport"/>
    <s v="A"/>
  </r>
  <r>
    <n v="2019250"/>
    <d v="2019-08-26T00:00:00"/>
    <x v="7"/>
    <s v="DA40"/>
    <x v="0"/>
    <s v="5210N"/>
    <s v="00042W"/>
    <n v="2200"/>
    <s v="Cranfield"/>
    <s v="C"/>
  </r>
  <r>
    <n v="2019251"/>
    <d v="2019-08-26T00:00:00"/>
    <x v="7"/>
    <s v="Global Express"/>
    <x v="1"/>
    <s v="5149N"/>
    <s v="00040W"/>
    <n v="4000"/>
    <s v="Luton Airport"/>
    <s v="A"/>
  </r>
  <r>
    <n v="2019258"/>
    <d v="2019-08-28T00:00:00"/>
    <x v="7"/>
    <s v="Dash 8"/>
    <x v="1"/>
    <s v="5125N"/>
    <s v="00007W"/>
    <n v="5000"/>
    <s v="London Heathrow "/>
    <s v="C"/>
  </r>
  <r>
    <n v="2019259"/>
    <d v="2019-09-01T00:00:00"/>
    <x v="7"/>
    <s v="PA15"/>
    <x v="0"/>
    <s v="5126N"/>
    <s v="00209W"/>
    <n v="2300"/>
    <s v="Corsham"/>
    <s v="C"/>
  </r>
  <r>
    <n v="2019260"/>
    <d v="2019-08-12T00:00:00"/>
    <x v="7"/>
    <s v="CL60"/>
    <x v="1"/>
    <s v="5156N"/>
    <s v="00006W"/>
    <n v="3000"/>
    <s v="Luton Airport"/>
    <s v="A"/>
  </r>
  <r>
    <n v="2019261"/>
    <d v="2019-09-01T00:00:00"/>
    <x v="7"/>
    <s v="Embraer 170"/>
    <x v="0"/>
    <s v="5135N"/>
    <s v="00008E"/>
    <n v="3000"/>
    <s v="Romford"/>
    <s v="A"/>
  </r>
  <r>
    <n v="2019262"/>
    <d v="2019-08-29T00:00:00"/>
    <x v="7"/>
    <s v="Embraer 175"/>
    <x v="0"/>
    <s v="5233N"/>
    <s v="00140W"/>
    <n v="6000"/>
    <s v="Birmingham Airport"/>
    <s v="B"/>
  </r>
  <r>
    <n v="2019266"/>
    <d v="2019-09-01T00:00:00"/>
    <x v="7"/>
    <s v="B777"/>
    <x v="0"/>
    <s v="5127N"/>
    <s v="00047W"/>
    <n v="6000"/>
    <s v="London Heathrow"/>
    <s v="B"/>
  </r>
  <r>
    <n v="2019267"/>
    <d v="2019-09-05T00:00:00"/>
    <x v="7"/>
    <s v="A320"/>
    <x v="0"/>
    <s v="5119N"/>
    <s v="00003E"/>
    <n v="7000"/>
    <s v="Biggin Hill"/>
    <s v="A"/>
  </r>
  <r>
    <n v="2019270"/>
    <d v="2019-09-11T00:00:00"/>
    <x v="7"/>
    <s v="EC145"/>
    <x v="0"/>
    <s v="5342N"/>
    <s v="00127W"/>
    <n v="1300"/>
    <s v="Wakefield"/>
    <s v="A"/>
  </r>
  <r>
    <n v="2019272"/>
    <d v="2019-09-15T00:00:00"/>
    <x v="7"/>
    <s v="PA28"/>
    <x v="0"/>
    <s v="5123N"/>
    <s v="00021E"/>
    <n v="2200"/>
    <s v="Gravesend"/>
    <s v="B"/>
  </r>
  <r>
    <n v="2019275"/>
    <d v="2019-09-14T00:00:00"/>
    <x v="7"/>
    <s v="Embraer 145"/>
    <x v="1"/>
    <s v="5332N"/>
    <s v="00158W"/>
    <n v="4300"/>
    <s v="Manchester Airport"/>
    <s v="A"/>
  </r>
  <r>
    <n v="2019276"/>
    <d v="2019-09-16T00:00:00"/>
    <x v="7"/>
    <s v="Embraer 175"/>
    <x v="1"/>
    <s v="5334N"/>
    <s v="00159W"/>
    <n v="3000"/>
    <s v="Manchester Airport"/>
    <s v="C"/>
  </r>
  <r>
    <n v="2019277"/>
    <d v="2019-09-13T00:00:00"/>
    <x v="7"/>
    <s v="C130"/>
    <x v="1"/>
    <s v="5152N"/>
    <s v="00150W"/>
    <n v="4500"/>
    <s v="Brize Norton"/>
    <s v="B"/>
  </r>
  <r>
    <n v="2019286"/>
    <d v="2019-09-21T00:00:00"/>
    <x v="7"/>
    <s v="B777"/>
    <x v="0"/>
    <s v="5128N"/>
    <s v="00036W"/>
    <n v="1560"/>
    <s v="London Heathrow"/>
    <s v="C"/>
  </r>
  <r>
    <n v="2019288"/>
    <d v="2019-09-21T00:00:00"/>
    <x v="7"/>
    <s v="CS1"/>
    <x v="0"/>
    <s v="5128N"/>
    <s v="00037W"/>
    <n v="1600"/>
    <s v="London Heathrow"/>
    <s v="C"/>
  </r>
  <r>
    <n v="2019289"/>
    <d v="2019-09-21T00:00:00"/>
    <x v="7"/>
    <s v="A320"/>
    <x v="0"/>
    <s v="5139N"/>
    <s v="00005W"/>
    <n v="6000"/>
    <s v="Bovingdon"/>
    <s v="C"/>
  </r>
  <r>
    <n v="2019299"/>
    <d v="2019-10-20T00:00:00"/>
    <x v="7"/>
    <s v="PA28"/>
    <x v="0"/>
    <s v="5220N"/>
    <s v="00127W"/>
    <n v="1300"/>
    <s v="Coventry"/>
    <s v="A"/>
  </r>
  <r>
    <n v="2019301"/>
    <d v="2019-10-20T00:00:00"/>
    <x v="7"/>
    <s v="EC145"/>
    <x v="0"/>
    <s v="5137N"/>
    <s v="00356W"/>
    <n v="1300"/>
    <s v="Swansea"/>
    <s v="A"/>
  </r>
  <r>
    <n v="2019302"/>
    <d v="2019-10-21T00:00:00"/>
    <x v="7"/>
    <s v="Wildcat"/>
    <x v="1"/>
    <s v="5107N"/>
    <s v="00224W"/>
    <n v="1600"/>
    <s v="Yeovilton"/>
    <s v="B"/>
  </r>
  <r>
    <n v="2019305"/>
    <d v="2019-10-28T00:00:00"/>
    <x v="7"/>
    <s v="A321"/>
    <x v="0"/>
    <s v="5129N"/>
    <s v="00000W"/>
    <n v="7000"/>
    <s v="London Heathrow"/>
    <s v="C"/>
  </r>
  <r>
    <n v="2019306"/>
    <d v="2019-10-29T00:00:00"/>
    <x v="7"/>
    <s v="SK92"/>
    <x v="3"/>
    <s v="5716N"/>
    <s v="00204W"/>
    <n v="3000"/>
    <s v="Aberdeen"/>
    <s v="B"/>
  </r>
  <r>
    <n v="2019307"/>
    <d v="2019-10-31T00:00:00"/>
    <x v="7"/>
    <s v="A319"/>
    <x v="3"/>
    <s v="5423N"/>
    <s v="00317W"/>
    <n v="31000"/>
    <s v="SUBUK"/>
    <s v="C"/>
  </r>
  <r>
    <n v="2019308"/>
    <d v="2019-11-03T00:00:00"/>
    <x v="7"/>
    <s v="Wildcat"/>
    <x v="0"/>
    <s v="5345N"/>
    <s v="00240W"/>
    <n v="900"/>
    <s v="Preston"/>
    <s v="B"/>
  </r>
  <r>
    <n v="2019311"/>
    <d v="2019-11-12T00:00:00"/>
    <x v="7"/>
    <s v="A319"/>
    <x v="1"/>
    <s v="5332N"/>
    <s v="00150W"/>
    <n v="500"/>
    <s v="Manchester Airport"/>
    <s v="C"/>
  </r>
  <r>
    <n v="2019314"/>
    <d v="2019-10-20T00:00:00"/>
    <x v="7"/>
    <s v="A320"/>
    <x v="1"/>
    <s v="5122N"/>
    <s v="00021W"/>
    <n v="5000"/>
    <s v="London Heathrow"/>
    <s v="B"/>
  </r>
  <r>
    <n v="2019316"/>
    <d v="2019-11-04T00:00:00"/>
    <x v="7"/>
    <s v="A321"/>
    <x v="1"/>
    <s v="5133N"/>
    <s v="00000W"/>
    <n v="5000"/>
    <s v="London Heathrow"/>
    <s v="A"/>
  </r>
  <r>
    <n v="2019320"/>
    <d v="2019-11-14T00:00:00"/>
    <x v="7"/>
    <s v="PA28"/>
    <x v="0"/>
    <s v="5627N"/>
    <s v="00252W"/>
    <n v="1700"/>
    <s v="Broughty Castle"/>
    <s v="B"/>
  </r>
  <r>
    <n v="2019321"/>
    <d v="2019-11-01T00:00:00"/>
    <x v="7"/>
    <s v="Drone"/>
    <x v="0"/>
    <s v="5135N"/>
    <s v="00007W"/>
    <n v="400"/>
    <s v="Alexandra Palace"/>
    <s v="B"/>
  </r>
  <r>
    <n v="2019324"/>
    <d v="2019-12-02T00:00:00"/>
    <x v="7"/>
    <s v="A321"/>
    <x v="0"/>
    <s v="5153N"/>
    <s v="00032W"/>
    <n v="10000"/>
    <s v="Bovingdon"/>
    <s v="B"/>
  </r>
  <r>
    <n v="2019325"/>
    <d v="2019-11-30T00:00:00"/>
    <x v="7"/>
    <s v="A319"/>
    <x v="1"/>
    <s v="5128N"/>
    <s v="00033W"/>
    <n v="1000"/>
    <s v="London Heathrow"/>
    <s v="D"/>
  </r>
  <r>
    <n v="2019331"/>
    <d v="2019-12-02T00:00:00"/>
    <x v="7"/>
    <s v="A320"/>
    <x v="0"/>
    <s v="5128N"/>
    <s v="00022W"/>
    <n v="900"/>
    <s v="London Heathrow"/>
    <s v="A"/>
  </r>
  <r>
    <n v="2019332"/>
    <d v="2019-12-09T00:00:00"/>
    <x v="7"/>
    <s v="A380"/>
    <x v="1"/>
    <s v="5204N"/>
    <s v="00109W"/>
    <n v="14000"/>
    <s v="Silverstone"/>
    <s v="C"/>
  </r>
  <r>
    <n v="2019334"/>
    <d v="2019-12-30T00:00:00"/>
    <x v="7"/>
    <s v="AW169"/>
    <x v="0"/>
    <s v="5326N"/>
    <s v="00111W"/>
    <n v="1200"/>
    <s v="Sheffield"/>
    <s v="B"/>
  </r>
  <r>
    <n v="2020004"/>
    <d v="2020-01-16T00:00:00"/>
    <x v="8"/>
    <s v="B787"/>
    <x v="0"/>
    <s v="5121N"/>
    <s v="00013W"/>
    <n v="6000"/>
    <s v="London Heathrow"/>
    <s v="C"/>
  </r>
  <r>
    <n v="2020007"/>
    <d v="2020-01-19T00:00:00"/>
    <x v="8"/>
    <s v="B737"/>
    <x v="0"/>
    <s v="5232N"/>
    <s v="00144W"/>
    <n v="3000"/>
    <s v="Birmingham Airport"/>
    <s v="B"/>
  </r>
  <r>
    <n v="2020008"/>
    <d v="2020-01-19T00:00:00"/>
    <x v="8"/>
    <s v="Helo"/>
    <x v="4"/>
    <s v="5229N "/>
    <s v="00145W"/>
    <n v="1600"/>
    <s v="Bexhill-on-Sea"/>
    <s v="B"/>
  </r>
  <r>
    <n v="2020011"/>
    <d v="2020-01-29T00:00:00"/>
    <x v="8"/>
    <s v="A319"/>
    <x v="1"/>
    <s v="5110N"/>
    <s v="00015W"/>
    <n v="2000"/>
    <s v="London Gatwick"/>
    <s v="C"/>
  </r>
  <r>
    <n v="2020012"/>
    <d v="2020-02-02T00:00:00"/>
    <x v="8"/>
    <s v="Embraer 190"/>
    <x v="1"/>
    <s v="5132N"/>
    <s v="00036E"/>
    <n v="8500"/>
    <s v="SODVU"/>
    <s v="C"/>
  </r>
  <r>
    <n v="2020021"/>
    <d v="2020-02-17T00:00:00"/>
    <x v="8"/>
    <s v="B737"/>
    <x v="1"/>
    <s v="5348N"/>
    <s v="00134W"/>
    <n v="4000"/>
    <s v="Leeds Bradford Airport"/>
    <s v="E"/>
  </r>
  <r>
    <n v="2020023"/>
    <d v="2020-02-23T00:00:00"/>
    <x v="8"/>
    <s v="Dash 8"/>
    <x v="1"/>
    <s v="5321N"/>
    <s v="00156W"/>
    <n v="4600"/>
    <s v="Manchester Airport"/>
    <s v="C"/>
  </r>
  <r>
    <n v="2020024"/>
    <d v="2020-02-05T00:00:00"/>
    <x v="8"/>
    <s v="Saab 340"/>
    <x v="0"/>
    <s v="5558N"/>
    <s v="00320W"/>
    <n v="300"/>
    <s v="Edinburgh Airport"/>
    <s v="A"/>
  </r>
  <r>
    <n v="2020028"/>
    <d v="2020-03-12T00:00:00"/>
    <x v="8"/>
    <s v="Pilatus PC21"/>
    <x v="0"/>
    <s v="5110N"/>
    <s v="00143W"/>
    <n v="800"/>
    <s v="Boscombe Down"/>
    <s v="B"/>
  </r>
  <r>
    <n v="2020031"/>
    <d v="2020-03-16T00:00:00"/>
    <x v="8"/>
    <s v="Cabri"/>
    <x v="0"/>
    <s v="5025N "/>
    <s v="00403W"/>
    <n v="300"/>
    <s v="Plympton"/>
    <s v="D"/>
  </r>
  <r>
    <n v="2020033"/>
    <d v="2020-03-21T00:00:00"/>
    <x v="8"/>
    <s v="B747"/>
    <x v="1"/>
    <s v="5120N "/>
    <s v="00038W"/>
    <n v="6000"/>
    <s v="London Heathrow"/>
    <s v="C"/>
  </r>
  <r>
    <n v="2020034"/>
    <d v="2020-03-13T00:00:00"/>
    <x v="8"/>
    <s v="A320"/>
    <x v="1"/>
    <s v="5329N"/>
    <s v="00057W"/>
    <n v="14000"/>
    <s v="Doncaster"/>
    <s v="E"/>
  </r>
  <r>
    <n v="2020036"/>
    <d v="2020-03-14T00:00:00"/>
    <x v="8"/>
    <s v="B747"/>
    <x v="0"/>
    <s v="5106N"/>
    <s v="00013W"/>
    <n v="400"/>
    <s v="Gatwick"/>
    <s v="B"/>
  </r>
  <r>
    <n v="2020039"/>
    <d v="2020-05-19T00:00:00"/>
    <x v="8"/>
    <s v="C150"/>
    <x v="0"/>
    <s v="5318N"/>
    <s v="00056W"/>
    <n v="390"/>
    <s v="Gamston ATZ"/>
    <s v="C"/>
  </r>
  <r>
    <n v="2020042"/>
    <d v="2020-05-20T00:00:00"/>
    <x v="8"/>
    <s v="FA20"/>
    <x v="2"/>
    <s v="5439N"/>
    <s v="000131W"/>
    <n v="2500"/>
    <s v="Newton Aycliffe"/>
    <s v="C"/>
  </r>
  <r>
    <n v="2020043"/>
    <d v="2020-05-28T00:00:00"/>
    <x v="8"/>
    <s v="FA20"/>
    <x v="0"/>
    <s v="5046N"/>
    <s v="00154W"/>
    <n v="700"/>
    <s v="Bournemouth Airport"/>
    <s v="C"/>
  </r>
  <r>
    <n v="2020046"/>
    <d v="2020-05-28T00:00:00"/>
    <x v="8"/>
    <s v="Shadow"/>
    <x v="0"/>
    <s v="5046N"/>
    <s v="00155W"/>
    <n v="800"/>
    <s v="Bournemouth Airport"/>
    <s v="B"/>
  </r>
  <r>
    <n v="2020049"/>
    <d v="2020-05-31T00:00:00"/>
    <x v="8"/>
    <s v="Helo"/>
    <x v="1"/>
    <s v="5500N"/>
    <s v="00720W"/>
    <n v="1700"/>
    <s v="Londonderry"/>
    <s v="E"/>
  </r>
  <r>
    <n v="2020056"/>
    <d v="2020-06-25T00:00:00"/>
    <x v="8"/>
    <s v="AS355"/>
    <x v="0"/>
    <s v="5131N"/>
    <s v="00042E"/>
    <n v="600"/>
    <s v="Southend"/>
    <s v="C"/>
  </r>
  <r>
    <n v="2020065"/>
    <d v="2020-06-30T00:00:00"/>
    <x v="8"/>
    <s v="PA28"/>
    <x v="0"/>
    <s v="5626N "/>
    <s v="00322W"/>
    <n v="1900"/>
    <s v="Perth ATZ"/>
    <s v="C"/>
  </r>
  <r>
    <n v="2020071"/>
    <d v="2020-07-18T00:00:00"/>
    <x v="8"/>
    <s v="A320"/>
    <x v="0"/>
    <s v="5129N"/>
    <s v="00011W"/>
    <n v="3000"/>
    <s v="London CTR"/>
    <s v="C"/>
  </r>
  <r>
    <n v="2020072"/>
    <d v="2020-05-27T00:00:00"/>
    <x v="8"/>
    <s v="B787"/>
    <x v="1"/>
    <s v="5124N"/>
    <s v="00032W"/>
    <n v="5100"/>
    <s v="LTMA"/>
    <s v="B"/>
  </r>
  <r>
    <n v="2020073"/>
    <d v="2020-07-18T00:00:00"/>
    <x v="8"/>
    <s v="C172"/>
    <x v="0"/>
    <s v="5435N"/>
    <s v="00554W"/>
    <n v="16000"/>
    <s v="Scottish FIR"/>
    <s v="A"/>
  </r>
  <r>
    <n v="2020075"/>
    <d v="2020-07-21T00:00:00"/>
    <x v="8"/>
    <s v="B787"/>
    <x v="1"/>
    <s v="5129N"/>
    <s v="00023W"/>
    <n v="600"/>
    <s v="London CTR"/>
    <s v="B"/>
  </r>
  <r>
    <n v="2020079"/>
    <d v="2020-07-27T00:00:00"/>
    <x v="8"/>
    <s v="C560XL"/>
    <x v="3"/>
    <s v="5152N"/>
    <s v="00011E"/>
    <n v="9100"/>
    <s v="London TMA"/>
    <s v="A"/>
  </r>
  <r>
    <n v="2020097"/>
    <d v="2020-07-18T00:00:00"/>
    <x v="8"/>
    <s v="A320"/>
    <x v="0"/>
    <s v="5132N"/>
    <s v="00002E"/>
    <n v="5400"/>
    <s v="London TMA"/>
    <s v="C"/>
  </r>
  <r>
    <n v="2020098"/>
    <d v="2020-08-14T00:00:00"/>
    <x v="8"/>
    <s v="C404"/>
    <x v="0"/>
    <s v="5254N"/>
    <s v="00115W"/>
    <n v="3000"/>
    <s v="East Midlands CTR"/>
    <s v="C"/>
  </r>
  <r>
    <n v="2020100"/>
    <d v="2020-08-14T00:00:00"/>
    <x v="8"/>
    <s v="EMB505"/>
    <x v="1"/>
    <s v="5217N"/>
    <s v="00134W"/>
    <n v="3300"/>
    <s v="Birmingham CTA"/>
    <s v="C"/>
  </r>
  <r>
    <n v="2020105"/>
    <d v="2020-09-01T00:00:00"/>
    <x v="8"/>
    <s v="B737"/>
    <x v="1"/>
    <m/>
    <m/>
    <n v="1800"/>
    <s v="Leeds CTR"/>
    <s v="A"/>
  </r>
  <r>
    <n v="2020108"/>
    <d v="2020-09-04T00:00:00"/>
    <x v="8"/>
    <s v="A320"/>
    <x v="0"/>
    <s v="5327N"/>
    <s v="00225W"/>
    <n v="8000"/>
    <s v="Manchester TMA"/>
    <s v="A"/>
  </r>
  <r>
    <n v="2020110"/>
    <d v="2020-07-27T00:00:00"/>
    <x v="8"/>
    <s v="A319"/>
    <x v="0"/>
    <s v="5128N"/>
    <s v="00018W"/>
    <n v="1600"/>
    <s v="London CTR"/>
    <s v="A"/>
  </r>
  <r>
    <n v="2020113"/>
    <d v="2020-09-06T00:00:00"/>
    <x v="8"/>
    <s v="EC315"/>
    <x v="0"/>
    <s v="5706N"/>
    <s v="00207W"/>
    <n v="2300"/>
    <s v="Aberdeen CTR"/>
    <s v="C"/>
  </r>
  <r>
    <n v="2020118"/>
    <d v="2020-09-11T00:00:00"/>
    <x v="8"/>
    <s v="B737"/>
    <x v="3"/>
    <s v="5626N "/>
    <s v="00204W"/>
    <n v="2900"/>
    <s v="Mancheter CTR"/>
    <s v="C"/>
  </r>
  <r>
    <n v="2020123"/>
    <d v="2020-09-15T00:00:00"/>
    <x v="8"/>
    <s v="Apache"/>
    <x v="0"/>
    <s v="5254N"/>
    <s v="00015E"/>
    <n v="1200"/>
    <s v="Stansted CTR"/>
    <s v="C"/>
  </r>
  <r>
    <n v="2020125"/>
    <d v="2020-09-15T00:00:00"/>
    <x v="8"/>
    <s v="FR20"/>
    <x v="0"/>
    <s v="5126N"/>
    <s v="00011E"/>
    <n v="3600"/>
    <s v="London TMA"/>
    <s v="A"/>
  </r>
  <r>
    <n v="2020128"/>
    <d v="2020-09-06T00:00:00"/>
    <x v="8"/>
    <s v="B737"/>
    <x v="1"/>
    <s v="5232N"/>
    <s v="00145W"/>
    <n v="2000"/>
    <s v="Birmingham CTR"/>
    <s v="E"/>
  </r>
  <r>
    <n v="2020130"/>
    <d v="2020-09-17T00:00:00"/>
    <x v="8"/>
    <s v="A319"/>
    <x v="0"/>
    <s v="5120N"/>
    <s v="00036W"/>
    <n v="6500"/>
    <s v="London TMA"/>
    <s v="B"/>
  </r>
  <r>
    <n v="2020131"/>
    <d v="2020-09-17T00:00:00"/>
    <x v="8"/>
    <s v="PA28"/>
    <x v="0"/>
    <s v="5130N"/>
    <s v="00047W"/>
    <n v="1200"/>
    <s v="White Waltham ATZ"/>
    <s v="C"/>
  </r>
  <r>
    <n v="2020135"/>
    <d v="2020-08-24T00:00:00"/>
    <x v="8"/>
    <s v="A321"/>
    <x v="0"/>
    <s v="5127N"/>
    <s v="00004W"/>
    <n v="4500"/>
    <s v="London TMA"/>
    <s v="C"/>
  </r>
  <r>
    <n v="2020140"/>
    <d v="2020-09-25T00:00:00"/>
    <x v="8"/>
    <s v="Tutor"/>
    <x v="0"/>
    <s v="5100N"/>
    <s v="00221W"/>
    <n v="2000"/>
    <s v="London FIR"/>
    <s v="C"/>
  </r>
  <r>
    <n v="2020142"/>
    <d v="2020-09-16T00:00:00"/>
    <x v="8"/>
    <s v="Hawk"/>
    <x v="2"/>
    <s v="5028N"/>
    <s v="00413W"/>
    <n v="300"/>
    <s v="London FIR"/>
    <s v="C"/>
  </r>
  <r>
    <n v="2020144"/>
    <d v="2020-10-11T00:00:00"/>
    <x v="8"/>
    <s v="Cirrus 22T"/>
    <x v="0"/>
    <s v="5118N"/>
    <s v="00001E"/>
    <n v="1600"/>
    <s v="London FIR"/>
    <s v="C"/>
  </r>
  <r>
    <n v="2020148"/>
    <d v="2020-10-10T00:00:00"/>
    <x v="8"/>
    <s v="C150"/>
    <x v="1"/>
    <s v="5129N"/>
    <s v="00035E"/>
    <n v="4000"/>
    <s v="London TMA"/>
    <s v="C"/>
  </r>
  <r>
    <n v="2020150"/>
    <d v="2020-10-16T00:00:00"/>
    <x v="8"/>
    <s v="A321"/>
    <x v="1"/>
    <s v="5128N"/>
    <s v="00024W"/>
    <n v="1700"/>
    <s v="London CTR"/>
    <s v="A"/>
  </r>
  <r>
    <n v="2020155"/>
    <d v="2020-10-16T00:00:00"/>
    <x v="8"/>
    <s v="PA31"/>
    <x v="0"/>
    <s v="5127N"/>
    <s v="00023W"/>
    <n v="2000"/>
    <s v="London CTR"/>
    <s v="B"/>
  </r>
  <r>
    <n v="2021001"/>
    <d v="2021-01-06T00:00:00"/>
    <x v="9"/>
    <s v="A400"/>
    <x v="0"/>
    <s v="5421N"/>
    <s v="00255W"/>
    <n v="250"/>
    <s v="London FIR"/>
    <s v="E"/>
  </r>
  <r>
    <n v="2021002"/>
    <d v="2021-01-03T00:00:00"/>
    <x v="9"/>
    <s v="A319"/>
    <x v="0"/>
    <s v="5138N"/>
    <s v="00020W"/>
    <n v="6000"/>
    <s v="London TMA"/>
    <s v="C"/>
  </r>
  <r>
    <n v="2021007"/>
    <d v="2021-02-18T00:00:00"/>
    <x v="9"/>
    <s v="DA 40"/>
    <x v="1"/>
    <s v="5216N"/>
    <s v="00044W"/>
    <n v="2500"/>
    <s v="London FIR"/>
    <s v="C"/>
  </r>
  <r>
    <n v="2021010"/>
    <d v="2021-01-04T00:00:00"/>
    <x v="9"/>
    <s v="A330"/>
    <x v="1"/>
    <s v="5128N"/>
    <s v="00025W"/>
    <n v="1500"/>
    <s v="London CTR"/>
    <s v="A"/>
  </r>
  <r>
    <n v="2021011"/>
    <d v="2021-03-02T00:00:00"/>
    <x v="9"/>
    <s v="Wildcat"/>
    <x v="0"/>
    <s v="5142N"/>
    <s v="00305W"/>
    <n v="400"/>
    <s v="London FIR"/>
    <s v="C"/>
  </r>
  <r>
    <n v="2021012"/>
    <d v="2021-03-08T00:00:00"/>
    <x v="9"/>
    <s v="Wildcat"/>
    <x v="0"/>
    <s v="5435N"/>
    <s v="00137W"/>
    <n v="250"/>
    <s v="London FIR"/>
    <s v="C"/>
  </r>
  <r>
    <n v="2021015"/>
    <d v="2021-03-24T00:00:00"/>
    <x v="9"/>
    <s v="Chinook"/>
    <x v="0"/>
    <s v="5115N"/>
    <s v="00150W"/>
    <n v="100"/>
    <s v="SPTA"/>
    <s v="C"/>
  </r>
  <r>
    <n v="2021017"/>
    <d v="2021-03-26T00:00:00"/>
    <x v="9"/>
    <s v="BA146"/>
    <x v="1"/>
    <s v="5137N"/>
    <s v="00007W"/>
    <n v="4000"/>
    <s v="London TMA"/>
    <s v="C"/>
  </r>
  <r>
    <n v="2021019"/>
    <d v="2021-02-28T00:00:00"/>
    <x v="9"/>
    <s v="B787"/>
    <x v="0"/>
    <s v="5131N"/>
    <s v="00050W"/>
    <n v="4300"/>
    <s v="London TMA"/>
    <s v="C"/>
  </r>
  <r>
    <n v="2021021"/>
    <d v="2021-04-04T00:00:00"/>
    <x v="9"/>
    <s v="Cessna 406"/>
    <x v="3"/>
    <s v="5126N"/>
    <s v="00243W"/>
    <n v="7800"/>
    <s v="Bristol CTR"/>
    <s v="C"/>
  </r>
  <r>
    <n v="2021022"/>
    <d v="2021-03-03T00:00:00"/>
    <x v="9"/>
    <s v="B787"/>
    <x v="1"/>
    <s v="5129N"/>
    <s v="00021W"/>
    <n v="1800"/>
    <s v="Londom CTR"/>
    <s v="C"/>
  </r>
  <r>
    <n v="2021026"/>
    <d v="2021-04-17T00:00:00"/>
    <x v="9"/>
    <s v="EC135"/>
    <x v="0"/>
    <s v="5608N"/>
    <s v="00323W"/>
    <n v="1500"/>
    <s v="Scottish FIR"/>
    <s v="C"/>
  </r>
  <r>
    <n v="2021027"/>
    <d v="2021-04-17T00:00:00"/>
    <x v="9"/>
    <s v="TB10"/>
    <x v="0"/>
    <s v="5055N"/>
    <s v="00125W"/>
    <n v="4000"/>
    <s v="Southampto CTR"/>
    <s v="B"/>
  </r>
  <r>
    <n v="2021030"/>
    <d v="2021-04-12T00:00:00"/>
    <x v="9"/>
    <s v="A319"/>
    <x v="0"/>
    <s v="5128N"/>
    <s v="00011W"/>
    <n v="3200"/>
    <s v="London TMA"/>
    <s v="C"/>
  </r>
  <r>
    <n v="2021031"/>
    <d v="2021-03-29T00:00:00"/>
    <x v="9"/>
    <s v="MD900"/>
    <x v="0"/>
    <s v="5131N"/>
    <s v="00003W"/>
    <n v="500"/>
    <s v="London/City CTR"/>
    <s v="A"/>
  </r>
  <r>
    <n v="2021035"/>
    <d v="2021-04-23T00:00:00"/>
    <x v="9"/>
    <s v="Robin"/>
    <x v="0"/>
    <s v="5538N"/>
    <s v="00146W"/>
    <n v="20"/>
    <s v="London FIR"/>
    <s v="B"/>
  </r>
  <r>
    <n v="2021041"/>
    <d v="2021-04-26T00:00:00"/>
    <x v="9"/>
    <s v="PA28"/>
    <x v="3"/>
    <s v="5149N"/>
    <s v="00216W"/>
    <n v="2400"/>
    <s v="London FIR"/>
    <s v="C"/>
  </r>
  <r>
    <n v="2021042"/>
    <d v="2021-04-25T00:00:00"/>
    <x v="9"/>
    <s v="Unknown ac"/>
    <x v="0"/>
    <s v="5429N"/>
    <s v="00526W"/>
    <n v="100"/>
    <s v="Scottish FIR"/>
    <s v="E"/>
  </r>
  <r>
    <n v="2021047"/>
    <d v="2021-05-01T00:00:00"/>
    <x v="9"/>
    <s v="AA5"/>
    <x v="1"/>
    <s v="5248N"/>
    <s v="00049W"/>
    <n v="3600"/>
    <s v="London FIR"/>
    <s v="B"/>
  </r>
  <r>
    <n v="2021049"/>
    <d v="2021-05-01T00:00:00"/>
    <x v="9"/>
    <s v="PA28"/>
    <x v="0"/>
    <s v="5147N"/>
    <s v="00045W"/>
    <n v="1000"/>
    <s v="Halton ATZ"/>
    <s v="B"/>
  </r>
  <r>
    <n v="2021055"/>
    <d v="2021-05-10T00:00:00"/>
    <x v="9"/>
    <s v="ATR72"/>
    <x v="1"/>
    <s v="5601N"/>
    <s v="00311W"/>
    <n v="2200"/>
    <s v="Edinburgh CTR"/>
    <s v="A"/>
  </r>
  <r>
    <n v="2021057"/>
    <d v="2021-05-24T00:00:00"/>
    <x v="9"/>
    <s v="Texan T1"/>
    <x v="0"/>
    <s v="5508N"/>
    <s v="00412W"/>
    <n v="700"/>
    <s v="Scottish FIR"/>
    <s v="B"/>
  </r>
  <r>
    <n v="2021066"/>
    <d v="2021-05-31T00:00:00"/>
    <x v="9"/>
    <s v="A319"/>
    <x v="1"/>
    <s v="5134N"/>
    <s v="00009W"/>
    <n v="9500"/>
    <s v="London TMA"/>
    <s v="B"/>
  </r>
  <r>
    <n v="2021071"/>
    <d v="2021-06-03T00:00:00"/>
    <x v="9"/>
    <s v="BE200"/>
    <x v="3"/>
    <s v="5153N"/>
    <s v="00014E"/>
    <n v="1000"/>
    <s v="Stanstead CTR"/>
    <s v="A"/>
  </r>
  <r>
    <n v="2021074"/>
    <d v="2021-06-08T00:00:00"/>
    <x v="9"/>
    <s v="BE20"/>
    <x v="0"/>
    <s v="5330N"/>
    <s v="00210W"/>
    <n v="3000"/>
    <s v="Manchester CTR"/>
    <s v="A"/>
  </r>
  <r>
    <n v="2021075"/>
    <d v="2021-06-03T00:00:00"/>
    <x v="9"/>
    <s v="A220"/>
    <x v="0"/>
    <s v="5128N"/>
    <s v="00006W"/>
    <n v="4000"/>
    <s v="London TMA"/>
    <s v="C"/>
  </r>
  <r>
    <n v="2021077"/>
    <d v="2021-06-08T00:00:00"/>
    <x v="9"/>
    <s v="B737"/>
    <x v="0"/>
    <s v="5240N"/>
    <s v="00059W"/>
    <n v="6100"/>
    <s v="E Mids CTA"/>
    <s v="A"/>
  </r>
  <r>
    <n v="2021078"/>
    <d v="2021-06-09T00:00:00"/>
    <x v="9"/>
    <s v="B757"/>
    <x v="0"/>
    <s v="5250N"/>
    <s v="00110W"/>
    <n v="2000"/>
    <s v="E Mids CTR"/>
    <s v="A"/>
  </r>
  <r>
    <n v="2021091"/>
    <d v="2021-06-18T00:00:00"/>
    <x v="9"/>
    <s v="Drone"/>
    <x v="0"/>
    <s v="5322N"/>
    <s v="00127W"/>
    <n v="100"/>
    <s v="London FIR"/>
    <s v="C"/>
  </r>
  <r>
    <n v="2021102"/>
    <d v="2021-07-01T00:00:00"/>
    <x v="9"/>
    <s v="C208"/>
    <x v="1"/>
    <s v="5110N"/>
    <s v="00039E"/>
    <n v="9500"/>
    <s v="London TMA"/>
    <s v="A"/>
  </r>
  <r>
    <n v="2021106"/>
    <d v="2021-06-24T00:00:00"/>
    <x v="9"/>
    <s v="Emb 175"/>
    <x v="3"/>
    <s v="5325N"/>
    <s v="00131W"/>
    <n v="19000"/>
    <s v="London FIR"/>
    <s v="A"/>
  </r>
  <r>
    <n v="2021108"/>
    <d v="2021-07-08T00:00:00"/>
    <x v="9"/>
    <s v="C525"/>
    <x v="1"/>
    <s v="5122N"/>
    <s v="00019E"/>
    <n v="10000"/>
    <s v="London TMA"/>
    <s v="B"/>
  </r>
  <r>
    <n v="2021109"/>
    <d v="2021-05-30T00:00:00"/>
    <x v="9"/>
    <s v="SportCruiser"/>
    <x v="0"/>
    <s v="5257N"/>
    <s v="00315W"/>
    <n v="4700"/>
    <s v="London FIR"/>
    <s v="C"/>
  </r>
  <r>
    <n v="2021110"/>
    <d v="2021-07-08T00:00:00"/>
    <x v="9"/>
    <s v="C680"/>
    <x v="0"/>
    <s v="5124N"/>
    <s v="00022W"/>
    <n v="4000"/>
    <s v="London TMA"/>
    <s v="C"/>
  </r>
  <r>
    <n v="2021111"/>
    <d v="2021-07-07T00:00:00"/>
    <x v="9"/>
    <s v="BE200"/>
    <x v="0"/>
    <s v="5554N"/>
    <s v="00042W"/>
    <n v="1100"/>
    <s v="Glasgow CTR"/>
    <s v="C"/>
  </r>
  <r>
    <n v="2021116"/>
    <d v="2021-07-14T00:00:00"/>
    <x v="9"/>
    <s v="Drone"/>
    <x v="0"/>
    <s v="5434N"/>
    <s v="00113W"/>
    <n v="196"/>
    <s v="Teeside CTR"/>
    <s v="B"/>
  </r>
  <r>
    <n v="2021130"/>
    <d v="2021-07-21T00:00:00"/>
    <x v="9"/>
    <s v="R44"/>
    <x v="0"/>
    <s v="5230N"/>
    <s v="00036W"/>
    <n v="450"/>
    <s v="London FIR"/>
    <s v="C"/>
  </r>
  <r>
    <n v="2021134"/>
    <d v="2021-08-01T00:00:00"/>
    <x v="9"/>
    <s v="A321"/>
    <x v="0"/>
    <s v="5132N"/>
    <s v="00009E"/>
    <n v="7200"/>
    <s v="London TMA"/>
    <s v="C"/>
  </r>
  <r>
    <n v="2021138"/>
    <d v="2021-08-02T00:00:00"/>
    <x v="9"/>
    <s v="A320"/>
    <x v="0"/>
    <s v="5325N"/>
    <s v="00207W"/>
    <n v="2100"/>
    <s v="Manchester CTA"/>
    <s v="A"/>
  </r>
  <r>
    <n v="2021140"/>
    <d v="2021-07-25T00:00:00"/>
    <x v="9"/>
    <s v="B737"/>
    <x v="1"/>
    <s v="5325N"/>
    <s v="00207W"/>
    <n v="2500"/>
    <s v="Manchester CTR"/>
    <s v="C"/>
  </r>
  <r>
    <n v="2021149"/>
    <d v="2021-08-14T00:00:00"/>
    <x v="9"/>
    <s v="Quik GTR"/>
    <x v="0"/>
    <s v="5111N"/>
    <s v="00023E"/>
    <n v="2200"/>
    <s v="London FIR"/>
    <s v="C"/>
  </r>
  <r>
    <n v="2021151"/>
    <d v="2021-08-16T00:00:00"/>
    <x v="9"/>
    <s v="FA20"/>
    <x v="0"/>
    <s v="5426N"/>
    <s v="00126W"/>
    <n v="1200"/>
    <s v="Teeside CTR"/>
    <s v="C"/>
  </r>
  <r>
    <n v="2021154"/>
    <d v="2021-08-12T00:00:00"/>
    <x v="9"/>
    <s v="C182"/>
    <x v="0"/>
    <s v="5141N"/>
    <s v="00027E"/>
    <n v="2100"/>
    <s v="London FIR"/>
    <s v="B"/>
  </r>
  <r>
    <n v="2021155"/>
    <d v="2021-08-20T00:00:00"/>
    <x v="9"/>
    <s v="A320"/>
    <x v="1"/>
    <s v="5150N"/>
    <s v="00003W"/>
    <n v="10500"/>
    <s v="London TMA"/>
    <s v="C"/>
  </r>
  <r>
    <n v="2021156"/>
    <d v="2021-08-11T00:00:00"/>
    <x v="9"/>
    <s v="Jabiru"/>
    <x v="0"/>
    <s v="5226N"/>
    <s v="00023E"/>
    <n v="200"/>
    <s v="London FIR"/>
    <s v="C"/>
  </r>
  <r>
    <n v="2021158"/>
    <d v="2021-08-21T00:00:00"/>
    <x v="9"/>
    <s v="A320"/>
    <x v="0"/>
    <s v="5133N"/>
    <s v="00007W"/>
    <n v="4500"/>
    <s v="London TMA"/>
    <s v="A"/>
  </r>
  <r>
    <n v="2021162"/>
    <d v="2021-08-28T00:00:00"/>
    <x v="9"/>
    <s v="B737"/>
    <x v="0"/>
    <s v="5350N"/>
    <s v="00138W"/>
    <n v="300"/>
    <s v="LBA CTR"/>
    <s v="A"/>
  </r>
  <r>
    <n v="2021168"/>
    <d v="2021-08-28T00:00:00"/>
    <x v="9"/>
    <s v="B737"/>
    <x v="3"/>
    <s v="5452N"/>
    <s v="00135W"/>
    <n v="7000"/>
    <s v="Borders CTA"/>
    <s v="A"/>
  </r>
  <r>
    <n v="2021171"/>
    <d v="2021-09-05T00:00:00"/>
    <x v="9"/>
    <s v="B737"/>
    <x v="0"/>
    <s v="5503N"/>
    <s v="00139W"/>
    <n v="450"/>
    <s v="Newcastle CTR"/>
    <s v="A"/>
  </r>
  <r>
    <n v="2021176"/>
    <d v="2021-08-13T00:00:00"/>
    <x v="9"/>
    <s v="A319"/>
    <x v="3"/>
    <s v="5320N"/>
    <s v="002116W"/>
    <n v="350"/>
    <s v="Manchester CTR"/>
    <s v="A"/>
  </r>
  <r>
    <n v="2021179"/>
    <d v="2021-09-09T00:00:00"/>
    <x v="9"/>
    <s v="B737"/>
    <x v="1"/>
    <s v="5148N"/>
    <s v="00017E"/>
    <n v="4000"/>
    <s v="Stansted CTR"/>
    <s v="C"/>
  </r>
  <r>
    <n v="2021180"/>
    <d v="2021-09-13T00:00:00"/>
    <x v="9"/>
    <s v="B737"/>
    <x v="1"/>
    <s v="5147N"/>
    <s v="00001E"/>
    <n v="2700"/>
    <s v="Stansted CTR"/>
    <s v="A"/>
  </r>
  <r>
    <n v="2021183"/>
    <d v="2021-09-10T00:00:00"/>
    <x v="9"/>
    <s v="C180"/>
    <x v="0"/>
    <s v="5324N"/>
    <s v="00053W"/>
    <n v="2300"/>
    <s v="London FIR"/>
    <s v="A"/>
  </r>
  <r>
    <n v="2021195"/>
    <d v="2021-09-16T00:00:00"/>
    <x v="9"/>
    <s v="A319"/>
    <x v="1"/>
    <s v="5128N"/>
    <s v="00016W"/>
    <n v="2000"/>
    <s v="London CTR"/>
    <s v="B"/>
  </r>
  <r>
    <n v="2021196"/>
    <d v="2021-08-29T00:00:00"/>
    <x v="9"/>
    <s v="A320"/>
    <x v="0"/>
    <s v="5129N"/>
    <s v="00033W"/>
    <n v="1000"/>
    <s v="London CTR"/>
    <s v="A"/>
  </r>
  <r>
    <n v="2021198"/>
    <d v="2021-09-27T00:00:00"/>
    <x v="9"/>
    <s v="Hawk"/>
    <x v="1"/>
    <s v="5447N"/>
    <s v="00006W"/>
    <n v="9000"/>
    <s v="London FIR"/>
    <s v="C"/>
  </r>
  <r>
    <n v="2021200"/>
    <d v="2021-09-29T00:00:00"/>
    <x v="9"/>
    <s v="PA28"/>
    <x v="0"/>
    <s v="5200N"/>
    <s v="00028W"/>
    <n v="2500"/>
    <s v="London FIR"/>
    <s v="C"/>
  </r>
  <r>
    <n v="2021203"/>
    <d v="2021-09-12T00:00:00"/>
    <x v="9"/>
    <s v="Skyranger"/>
    <x v="0"/>
    <s v="5256N"/>
    <s v="00107E"/>
    <n v="700"/>
    <s v="London FIR"/>
    <s v="C"/>
  </r>
  <r>
    <n v="2021204"/>
    <d v="2021-10-07T00:00:00"/>
    <x v="9"/>
    <s v="AW109"/>
    <x v="0"/>
    <s v="5243N"/>
    <s v="00115W"/>
    <n v="800"/>
    <s v="London FIR"/>
    <s v="A"/>
  </r>
  <r>
    <n v="2021205"/>
    <d v="2021-09-20T00:00:00"/>
    <x v="9"/>
    <s v="Hang Glider"/>
    <x v="2"/>
    <s v="5057N"/>
    <s v="00052W"/>
    <n v="2700"/>
    <s v="London FIR"/>
    <s v="C"/>
  </r>
  <r>
    <n v="2021207"/>
    <d v="2021-09-12T00:00:00"/>
    <x v="9"/>
    <s v="DHC8"/>
    <x v="0"/>
    <s v="5706N"/>
    <s v="00207W"/>
    <n v="2300"/>
    <s v="Aberdeen CTR"/>
    <s v="B"/>
  </r>
  <r>
    <n v="2021210"/>
    <d v="2021-10-07T00:00:00"/>
    <x v="9"/>
    <s v="Unknown ac"/>
    <x v="0"/>
    <s v="5349N"/>
    <s v="00100W"/>
    <n v="400"/>
    <s v="London FIR"/>
    <s v="D"/>
  </r>
  <r>
    <n v="2021214"/>
    <d v="2021-10-08T00:00:00"/>
    <x v="9"/>
    <s v="A320"/>
    <x v="0"/>
    <s v="5109N"/>
    <s v="00003W"/>
    <n v="4000"/>
    <s v="London TMA"/>
    <s v="A"/>
  </r>
  <r>
    <n v="2021215"/>
    <d v="2021-10-10T00:00:00"/>
    <x v="9"/>
    <s v="B737"/>
    <x v="0"/>
    <s v="5219N"/>
    <s v="00136W"/>
    <n v="3300"/>
    <s v="Birmingham CTA"/>
    <s v="B"/>
  </r>
  <r>
    <n v="2021216"/>
    <d v="2021-10-11T00:00:00"/>
    <x v="9"/>
    <s v="B737"/>
    <x v="3"/>
    <s v="5306N"/>
    <s v="00135W"/>
    <n v="9700"/>
    <s v="Daventry CTA"/>
    <s v="C"/>
  </r>
  <r>
    <n v="2021219"/>
    <d v="2021-10-22T00:00:00"/>
    <x v="9"/>
    <s v="A319"/>
    <x v="0"/>
    <s v="5435N"/>
    <s v="00545W"/>
    <n v="4800"/>
    <s v="Belfast/City CTA"/>
    <s v="B"/>
  </r>
  <r>
    <n v="2021221"/>
    <d v="2021-10-23T00:00:00"/>
    <x v="9"/>
    <s v="Saab 340"/>
    <x v="1"/>
    <s v="5555N"/>
    <s v="00420W"/>
    <n v="1800"/>
    <s v="Glasgow CTR"/>
    <s v="B"/>
  </r>
  <r>
    <n v="2021222"/>
    <d v="2021-10-23T00:00:00"/>
    <x v="9"/>
    <s v="B738"/>
    <x v="0"/>
    <s v="5555N"/>
    <s v="00420W"/>
    <n v="1200"/>
    <s v="Glasgow CTR"/>
    <s v="C"/>
  </r>
  <r>
    <n v="2021224"/>
    <d v="2021-10-26T00:00:00"/>
    <x v="9"/>
    <s v="A320"/>
    <x v="0"/>
    <s v="5439N"/>
    <s v="00549W"/>
    <n v="1000"/>
    <s v="Belfast/City CTR"/>
    <s v="A"/>
  </r>
  <r>
    <n v="2021226"/>
    <d v="2021-11-04T00:00:00"/>
    <x v="9"/>
    <s v="H145"/>
    <x v="0"/>
    <s v="5341N"/>
    <s v="00115W"/>
    <n v="1600"/>
    <s v="London FIR"/>
    <s v="B"/>
  </r>
  <r>
    <n v="2021229"/>
    <d v="2021-11-05T00:00:00"/>
    <x v="9"/>
    <s v="EC135"/>
    <x v="1"/>
    <s v="5348N"/>
    <s v="00146W"/>
    <n v="2200"/>
    <s v="London FIR"/>
    <s v="E"/>
  </r>
  <r>
    <n v="2021232"/>
    <d v="2021-11-05T00:00:00"/>
    <x v="9"/>
    <s v="F15"/>
    <x v="3"/>
    <s v="5350N"/>
    <s v="00052E"/>
    <n v="21000"/>
    <s v="EG D323D"/>
    <s v="B"/>
  </r>
  <r>
    <n v="2021238"/>
    <d v="2021-11-29T00:00:00"/>
    <x v="9"/>
    <s v="Jetstream"/>
    <x v="0"/>
    <s v="5155N"/>
    <s v="00129W"/>
    <n v="16000"/>
    <s v="Daventry CTA"/>
    <s v="C"/>
  </r>
  <r>
    <n v="2021240"/>
    <d v="2021-09-16T00:00:00"/>
    <x v="9"/>
    <s v="A109"/>
    <x v="0"/>
    <s v="5136N"/>
    <s v="00007W"/>
    <n v="1700"/>
    <s v="London FIR"/>
    <s v="C"/>
  </r>
  <r>
    <n v="2021243"/>
    <d v="2021-12-05T00:00:00"/>
    <x v="9"/>
    <s v="A139"/>
    <x v="0"/>
    <s v="5109N"/>
    <s v="00013W"/>
    <n v="1500"/>
    <s v="Gatwick CTR"/>
    <s v="C"/>
  </r>
  <r>
    <n v="2021247"/>
    <d v="2021-12-15T00:00:00"/>
    <x v="9"/>
    <s v="B737"/>
    <x v="1"/>
    <s v="5149N"/>
    <s v="00008E"/>
    <n v="3500"/>
    <s v="Stansted CTR"/>
    <s v="C"/>
  </r>
  <r>
    <n v="2021249"/>
    <d v="2021-12-18T00:00:00"/>
    <x v="9"/>
    <s v="A320"/>
    <x v="1"/>
    <s v="5139N"/>
    <s v="00009W"/>
    <n v="6000"/>
    <s v="London TMA"/>
    <s v="C"/>
  </r>
  <r>
    <n v="2021250"/>
    <d v="2021-12-25T00:00:00"/>
    <x v="9"/>
    <s v="B787"/>
    <x v="0"/>
    <s v="5145N"/>
    <s v="00006W"/>
    <n v="6000"/>
    <s v="London TMA"/>
    <s v="C"/>
  </r>
  <r>
    <n v="2021252"/>
    <d v="2021-11-17T00:00:00"/>
    <x v="9"/>
    <s v="Ozone"/>
    <x v="0"/>
    <s v="5115N"/>
    <s v="00052E"/>
    <n v="150"/>
    <s v="London FIR"/>
    <s v="B"/>
  </r>
  <r>
    <n v="2021253"/>
    <d v="2021-12-28T00:00:00"/>
    <x v="9"/>
    <s v="A320"/>
    <x v="0"/>
    <s v="5128N"/>
    <s v="00016W"/>
    <n v="2000"/>
    <s v="London CTR"/>
    <s v="B"/>
  </r>
  <r>
    <n v="2021254"/>
    <d v="2021-07-23T00:00:00"/>
    <x v="9"/>
    <s v="A320"/>
    <x v="1"/>
    <s v="5131N"/>
    <s v="00020W"/>
    <n v="4500"/>
    <s v="London TMA"/>
    <s v="A"/>
  </r>
  <r>
    <n v="2022006"/>
    <d v="2022-01-26T00:00:00"/>
    <x v="10"/>
    <s v="Cabri G2"/>
    <x v="0"/>
    <s v="5243N"/>
    <s v="00039W"/>
    <n v="2800"/>
    <s v="London FIR"/>
    <s v="B"/>
  </r>
  <r>
    <n v="2022016"/>
    <d v="2022-02-26T00:00:00"/>
    <x v="10"/>
    <s v="P68"/>
    <x v="1"/>
    <s v="5332N"/>
    <s v="00051W"/>
    <n v="4600"/>
    <s v="Doncaster CTR"/>
    <s v="B"/>
  </r>
  <r>
    <n v="2022018"/>
    <d v="2022-02-26T00:00:00"/>
    <x v="10"/>
    <s v="A321"/>
    <x v="0"/>
    <s v="5108N"/>
    <s v="00015W"/>
    <n v="430"/>
    <s v="Gatwick CTR"/>
    <s v="B"/>
  </r>
  <r>
    <n v="2022019"/>
    <d v="2022-02-26T00:00:00"/>
    <x v="10"/>
    <s v="B737"/>
    <x v="0"/>
    <s v="5158N"/>
    <s v="00114E"/>
    <n v="11000"/>
    <s v="Clacton CTA"/>
    <s v="A"/>
  </r>
  <r>
    <n v="2022021"/>
    <d v="2022-03-06T00:00:00"/>
    <x v="10"/>
    <s v="PA28"/>
    <x v="0"/>
    <s v="5132N "/>
    <s v="00036 W"/>
    <n v="300"/>
    <s v="London CTR"/>
    <s v="E"/>
  </r>
  <r>
    <n v="2022023"/>
    <d v="2022-03-06T00:00:00"/>
    <x v="10"/>
    <s v="T67"/>
    <x v="0"/>
    <s v="5228N"/>
    <s v="00227W"/>
    <n v="3200"/>
    <s v="London FIR"/>
    <s v="C"/>
  </r>
  <r>
    <n v="2022024"/>
    <d v="2022-03-08T00:00:00"/>
    <x v="10"/>
    <s v="Texan T1"/>
    <x v="0"/>
    <s v="5229N "/>
    <s v=" 00326 W"/>
    <n v="300"/>
    <s v="London FIR"/>
    <s v="B"/>
  </r>
  <r>
    <n v="2022027"/>
    <d v="2022-03-08T00:00:00"/>
    <x v="10"/>
    <s v="B787"/>
    <x v="1"/>
    <s v="5139N"/>
    <s v="00016E"/>
    <n v="8400"/>
    <s v="London TMA"/>
    <s v="B"/>
  </r>
  <r>
    <n v="2022031"/>
    <d v="2022-03-15T00:00:00"/>
    <x v="10"/>
    <s v="A320"/>
    <x v="0"/>
    <s v="5142N"/>
    <s v="00031W"/>
    <n v="8000"/>
    <s v="London TMA"/>
    <s v="A"/>
  </r>
  <r>
    <n v="2022034"/>
    <d v="2022-03-21T00:00:00"/>
    <x v="10"/>
    <s v="Learjet 75"/>
    <x v="0"/>
    <s v="5120N"/>
    <s v="00004E"/>
    <n v="1500"/>
    <s v="London FIR"/>
    <s v="C"/>
  </r>
  <r>
    <n v="2022037"/>
    <d v="2022-03-05T00:00:00"/>
    <x v="10"/>
    <s v="PA28"/>
    <x v="0"/>
    <s v="5630N"/>
    <s v="00308W"/>
    <n v="2200"/>
    <s v="Scottish FIR"/>
    <s v="C"/>
  </r>
  <r>
    <n v="2022038"/>
    <d v="2022-01-26T00:00:00"/>
    <x v="10"/>
    <s v="Puma"/>
    <x v="0"/>
    <s v="5009N"/>
    <s v="00503W"/>
    <n v="100"/>
    <s v="London FIR"/>
    <s v="C"/>
  </r>
  <r>
    <n v="2022040"/>
    <d v="2022-03-28T00:00:00"/>
    <x v="10"/>
    <s v="B737"/>
    <x v="0"/>
    <s v="5344N"/>
    <s v="00146W"/>
    <n v="6500"/>
    <s v="Leeds/Bradford CTA"/>
    <s v="C"/>
  </r>
  <r>
    <n v="2022041"/>
    <d v="2022-03-25T00:00:00"/>
    <x v="10"/>
    <s v="A320"/>
    <x v="0"/>
    <s v="5124N"/>
    <s v="00011W"/>
    <n v="5500"/>
    <s v="London TMA"/>
    <s v="C"/>
  </r>
  <r>
    <n v="2022043"/>
    <d v="2022-04-02T00:00:00"/>
    <x v="10"/>
    <s v="PA28"/>
    <x v="1"/>
    <s v="5115N"/>
    <s v="00248W"/>
    <n v="1900"/>
    <s v="London FIR"/>
    <s v="C"/>
  </r>
  <r>
    <n v="2022046"/>
    <d v="2022-04-09T00:00:00"/>
    <x v="10"/>
    <s v="B737"/>
    <x v="0"/>
    <s v="5327N"/>
    <s v="00158W"/>
    <n v="4000"/>
    <s v="Manchester TMA"/>
    <s v="B"/>
  </r>
  <r>
    <n v="2022047"/>
    <d v="2022-04-09T00:00:00"/>
    <x v="10"/>
    <s v="PA28"/>
    <x v="0"/>
    <s v="5134N"/>
    <s v="00119W"/>
    <n v="1300"/>
    <s v="London FIR"/>
    <s v="C"/>
  </r>
  <r>
    <n v="2022054"/>
    <d v="2022-04-08T00:00:00"/>
    <x v="10"/>
    <s v="AT76"/>
    <x v="1"/>
    <s v="5325N"/>
    <s v="00254W"/>
    <n v="3500"/>
    <s v="Machester TMA"/>
    <s v="A"/>
  </r>
  <r>
    <n v="2022061"/>
    <d v="2022-04-25T00:00:00"/>
    <x v="10"/>
    <s v="A319"/>
    <x v="0"/>
    <s v="5103N"/>
    <s v="00028W"/>
    <n v="3700"/>
    <s v="London TMA"/>
    <s v="A"/>
  </r>
  <r>
    <n v="2022066"/>
    <d v="2022-04-30T00:00:00"/>
    <x v="10"/>
    <s v="EMB 190"/>
    <x v="0"/>
    <s v="5126N"/>
    <s v="00003W"/>
    <n v="2000"/>
    <s v="London/City CTR"/>
    <s v="C"/>
  </r>
  <r>
    <n v="2022067"/>
    <d v="2022-04-30T00:00:00"/>
    <x v="10"/>
    <s v="PA25"/>
    <x v="0"/>
    <s v="5414N"/>
    <s v="00113W"/>
    <n v="180"/>
    <s v="London FIR"/>
    <s v="A"/>
  </r>
  <r>
    <n v="2022068"/>
    <d v="2022-04-30T00:00:00"/>
    <x v="10"/>
    <s v="B787"/>
    <x v="0"/>
    <s v="5033N"/>
    <s v="00013W"/>
    <n v="2800"/>
    <s v="London CTR"/>
    <s v="C"/>
  </r>
  <r>
    <n v="2022076"/>
    <d v="2022-04-03T00:00:00"/>
    <x v="10"/>
    <s v="AW189"/>
    <x v="0"/>
    <s v="5043N"/>
    <s v="00133W"/>
    <n v="600"/>
    <s v="London FIR"/>
    <s v="B"/>
  </r>
  <r>
    <n v="2022077"/>
    <d v="2022-05-09T00:00:00"/>
    <x v="10"/>
    <s v="C152"/>
    <x v="0"/>
    <s v="5237N"/>
    <s v="00111W"/>
    <n v="245"/>
    <s v="London FIR"/>
    <s v="E"/>
  </r>
  <r>
    <n v="2022078"/>
    <d v="2022-05-04T00:00:00"/>
    <x v="10"/>
    <s v="A320"/>
    <x v="0"/>
    <s v="5129N"/>
    <s v="00005W"/>
    <n v="4200"/>
    <s v="London TMA"/>
    <s v="C"/>
  </r>
  <r>
    <n v="2022093"/>
    <d v="2022-05-27T00:00:00"/>
    <x v="10"/>
    <s v="Wildcat"/>
    <x v="0"/>
    <s v="5139N "/>
    <s v="00240W"/>
    <n v="200"/>
    <s v="London FIR"/>
    <s v="C"/>
  </r>
  <r>
    <n v="2022094"/>
    <d v="2022-05-22T00:00:00"/>
    <x v="10"/>
    <s v="A319"/>
    <x v="0"/>
    <s v="5128N "/>
    <s v="00033W"/>
    <n v="1500"/>
    <s v="London CTR"/>
    <s v="D"/>
  </r>
  <r>
    <n v="2022097"/>
    <d v="2022-06-01T00:00:00"/>
    <x v="10"/>
    <s v="Unknown ac"/>
    <x v="0"/>
    <s v="5436N"/>
    <s v="00531W"/>
    <n v="220"/>
    <s v="Scottish FIR"/>
    <s v="C"/>
  </r>
  <r>
    <n v="2022098"/>
    <d v="2022-06-03T00:00:00"/>
    <x v="10"/>
    <s v="PA28"/>
    <x v="0"/>
    <s v="5114N"/>
    <s v="00045W"/>
    <n v="1800"/>
    <s v="London FIR"/>
    <s v="A"/>
  </r>
  <r>
    <n v="2022099"/>
    <d v="2022-06-03T00:00:00"/>
    <x v="10"/>
    <s v="A321"/>
    <x v="3"/>
    <s v="5244N"/>
    <s v="00137E"/>
    <n v="34000"/>
    <s v="London UIR"/>
    <s v="C"/>
  </r>
  <r>
    <n v="2022106"/>
    <d v="2022-06-14T00:00:00"/>
    <x v="10"/>
    <s v="B787"/>
    <x v="0"/>
    <s v="5128N"/>
    <s v="00022W"/>
    <n v="900"/>
    <s v="London CTR"/>
    <s v="D"/>
  </r>
  <r>
    <n v="2022107"/>
    <d v="2022-06-19T00:00:00"/>
    <x v="10"/>
    <s v="R44"/>
    <x v="1"/>
    <s v="5123N"/>
    <s v="00003W"/>
    <n v="1800"/>
    <s v="London FIR"/>
    <s v="C"/>
  </r>
  <r>
    <n v="2022115"/>
    <d v="2022-06-26T00:00:00"/>
    <x v="10"/>
    <s v="A319"/>
    <x v="0"/>
    <s v="5155N"/>
    <s v="00007W"/>
    <n v="2700"/>
    <s v="Luton CTA"/>
    <s v="C"/>
  </r>
  <r>
    <n v="2022117"/>
    <d v="2022-06-19T00:00:00"/>
    <x v="10"/>
    <s v="EMB190"/>
    <x v="1"/>
    <s v="5129N"/>
    <s v="00006W"/>
    <n v="1900"/>
    <s v="London City CTR"/>
    <s v="C"/>
  </r>
  <r>
    <n v="2022122"/>
    <d v="2022-07-02T00:00:00"/>
    <x v="10"/>
    <s v="B757"/>
    <x v="0"/>
    <s v="5327N"/>
    <s v="00228W"/>
    <n v="7500"/>
    <s v="Manchester TMA"/>
    <s v="C"/>
  </r>
  <r>
    <n v="2022129"/>
    <d v="2022-07-05T00:00:00"/>
    <x v="10"/>
    <s v="A320"/>
    <x v="0"/>
    <s v="5114N"/>
    <s v="00051E"/>
    <n v="16000"/>
    <s v="Lomdon TMA"/>
    <s v="A"/>
  </r>
  <r>
    <n v="2022132"/>
    <d v="2022-07-10T00:00:00"/>
    <x v="10"/>
    <s v="B737"/>
    <x v="1"/>
    <s v="5319N"/>
    <s v="00220W"/>
    <n v="1500"/>
    <s v="Manchester CTR"/>
    <s v="C"/>
  </r>
  <r>
    <n v="2022135"/>
    <d v="2022-07-10T00:00:00"/>
    <x v="10"/>
    <s v="A320"/>
    <x v="1"/>
    <s v="5111N"/>
    <s v="00027E"/>
    <n v="14800"/>
    <s v="London TMA"/>
    <s v="A"/>
  </r>
  <r>
    <n v="2022143"/>
    <d v="2022-07-17T00:00:00"/>
    <x v="10"/>
    <s v="B737"/>
    <x v="0"/>
    <s v="5153N"/>
    <s v="00016W"/>
    <n v="1400"/>
    <s v="Luton CTR"/>
    <s v="C"/>
  </r>
  <r>
    <n v="2022144"/>
    <d v="2022-07-19T00:00:00"/>
    <x v="10"/>
    <s v="Chinook"/>
    <x v="0"/>
    <s v="5421N"/>
    <s v="00154W"/>
    <n v="600"/>
    <s v="London FIR"/>
    <s v="C"/>
  </r>
  <r>
    <n v="2022148"/>
    <d v="2022-07-11T00:00:00"/>
    <x v="10"/>
    <s v="B737"/>
    <x v="1"/>
    <s v="5151N"/>
    <s v="00006E"/>
    <n v="4000"/>
    <s v="London TMA"/>
    <s v="C"/>
  </r>
  <r>
    <n v="2022149"/>
    <d v="2022-07-24T00:00:00"/>
    <x v="10"/>
    <s v="A320"/>
    <x v="0"/>
    <s v="5128N"/>
    <s v="00025W"/>
    <n v="300"/>
    <s v="London CTR"/>
    <s v="C"/>
  </r>
  <r>
    <n v="2022154"/>
    <d v="2022-06-02T00:00:00"/>
    <x v="10"/>
    <s v="AW109"/>
    <x v="0"/>
    <s v="5130N"/>
    <s v="00015W"/>
    <n v="410"/>
    <s v="London CTR"/>
    <s v="A"/>
  </r>
  <r>
    <n v="2022155"/>
    <d v="2022-07-30T00:00:00"/>
    <x v="10"/>
    <s v="B737"/>
    <x v="0"/>
    <s v="5503N"/>
    <s v="00135W"/>
    <n v="1000"/>
    <s v="Newcastle CTR"/>
    <s v="A"/>
  </r>
  <r>
    <n v="2022156"/>
    <d v="2022-07-16T00:00:00"/>
    <x v="10"/>
    <s v="A320"/>
    <x v="1"/>
    <s v="5146N"/>
    <s v="00010W"/>
    <n v="8000"/>
    <s v="London TMA"/>
    <s v="B"/>
  </r>
  <r>
    <n v="2022164"/>
    <d v="2022-08-05T00:00:00"/>
    <x v="10"/>
    <s v="A400"/>
    <x v="0"/>
    <s v="5138N"/>
    <s v="00013W"/>
    <n v="2500"/>
    <s v="London TMA"/>
    <s v="C"/>
  </r>
  <r>
    <n v="2022170"/>
    <d v="2022-08-05T00:00:00"/>
    <x v="10"/>
    <s v="EC145"/>
    <x v="0"/>
    <s v="5132N"/>
    <s v="00014E"/>
    <n v="1300"/>
    <s v="London FIR"/>
    <s v="C"/>
  </r>
  <r>
    <n v="2022172"/>
    <d v="2022-07-03T00:00:00"/>
    <x v="10"/>
    <s v="A319"/>
    <x v="0"/>
    <s v="5125N"/>
    <s v="00001W"/>
    <n v="4500"/>
    <s v="London TMA"/>
    <s v="B"/>
  </r>
  <r>
    <n v="2022177"/>
    <d v="2022-08-12T00:00:00"/>
    <x v="10"/>
    <s v="E190"/>
    <x v="0"/>
    <s v="5130N"/>
    <s v="00000W"/>
    <n v="1300"/>
    <s v="London/City CTR"/>
    <s v="C"/>
  </r>
  <r>
    <n v="2022180"/>
    <d v="2022-08-13T00:00:00"/>
    <x v="10"/>
    <s v="EC135"/>
    <x v="0"/>
    <s v="5657N"/>
    <s v="00212W"/>
    <n v="400"/>
    <s v="Scottish FIR"/>
    <s v="B"/>
  </r>
  <r>
    <n v="2022182"/>
    <d v="2022-08-15T00:00:00"/>
    <x v="10"/>
    <s v="AW169"/>
    <x v="0"/>
    <s v="5048N"/>
    <s v="00200W"/>
    <n v="1100"/>
    <s v="Bournemouth CTR"/>
    <s v="B"/>
  </r>
  <r>
    <n v="2022184"/>
    <d v="2022-08-13T00:00:00"/>
    <x v="10"/>
    <s v="B737"/>
    <x v="0"/>
    <s v="5238N"/>
    <s v="00146W"/>
    <n v="4100"/>
    <s v="Birmingham CTA"/>
    <s v="C"/>
  </r>
  <r>
    <n v="2022186"/>
    <d v="2022-08-10T00:00:00"/>
    <x v="10"/>
    <s v="A320"/>
    <x v="0"/>
    <s v="5138N"/>
    <s v="00031W"/>
    <n v="1200"/>
    <s v="London CTR"/>
    <s v="B"/>
  </r>
  <r>
    <n v="2022188"/>
    <d v="2022-08-13T00:00:00"/>
    <x v="10"/>
    <s v="B737"/>
    <x v="0"/>
    <s v="5236N"/>
    <s v="00155W"/>
    <n v="3000"/>
    <s v="Birmingham CTA"/>
    <s v="B"/>
  </r>
  <r>
    <n v="2022190"/>
    <d v="2022-08-21T00:00:00"/>
    <x v="10"/>
    <s v="Drone"/>
    <x v="0"/>
    <s v="5247N"/>
    <s v="00156W"/>
    <n v="400"/>
    <s v="London FIR"/>
    <s v="B"/>
  </r>
  <r>
    <n v="2022191"/>
    <d v="2022-08-21T00:00:00"/>
    <x v="10"/>
    <s v="A320"/>
    <x v="1"/>
    <s v="5127N"/>
    <s v="00005W"/>
    <n v="4600"/>
    <s v="London TMA"/>
    <s v="A"/>
  </r>
  <r>
    <n v="2022193"/>
    <d v="2022-08-04T00:00:00"/>
    <x v="10"/>
    <s v="F35"/>
    <x v="0"/>
    <s v="5304N"/>
    <s v="00058E"/>
    <n v="18000"/>
    <s v="London FIR"/>
    <s v="C"/>
  </r>
  <r>
    <n v="2022194"/>
    <d v="2022-08-04T00:00:00"/>
    <x v="10"/>
    <s v="F35"/>
    <x v="0"/>
    <s v="5304N"/>
    <s v="00058E"/>
    <n v="18000"/>
    <s v="London FIR"/>
    <s v="C"/>
  </r>
  <r>
    <n v="2022212"/>
    <d v="2022-08-29T00:00:00"/>
    <x v="10"/>
    <s v="A319"/>
    <x v="1"/>
    <s v="5120N"/>
    <s v="00022W"/>
    <n v="5500"/>
    <s v="London TMA"/>
    <s v="B"/>
  </r>
  <r>
    <n v="2022217"/>
    <d v="2022-09-19T00:00:00"/>
    <x v="10"/>
    <s v="B787"/>
    <x v="0"/>
    <s v="5128N"/>
    <s v="00030W"/>
    <n v="900"/>
    <s v="London CTR"/>
    <s v="A"/>
  </r>
  <r>
    <n v="2022219"/>
    <d v="2022-07-26T00:00:00"/>
    <x v="10"/>
    <s v="Juno"/>
    <x v="0"/>
    <s v="5244N"/>
    <s v="000253W"/>
    <n v="820"/>
    <s v="London FIR"/>
    <s v="E"/>
  </r>
  <r>
    <n v="2022222"/>
    <d v="2022-08-09T00:00:00"/>
    <x v="10"/>
    <s v="A320"/>
    <x v="1"/>
    <s v="5438N"/>
    <s v="00548W"/>
    <n v="4000"/>
    <s v="Belfast TMA"/>
    <s v="D"/>
  </r>
  <r>
    <n v="2022223"/>
    <d v="2022-08-31T00:00:00"/>
    <x v="10"/>
    <s v="A320"/>
    <x v="1"/>
    <s v="5124N"/>
    <s v="00006W"/>
    <n v="6000"/>
    <s v="London TMA"/>
    <s v="B"/>
  </r>
  <r>
    <n v="2022226"/>
    <d v="2022-09-17T00:00:00"/>
    <x v="10"/>
    <s v="B737"/>
    <x v="1"/>
    <s v="5212N"/>
    <s v="00205W"/>
    <n v="7500"/>
    <s v="Birmingham CTA"/>
    <s v="C"/>
  </r>
  <r>
    <n v="2022227"/>
    <d v="2022-09-07T00:00:00"/>
    <x v="10"/>
    <s v="A319"/>
    <x v="0"/>
    <s v="5134N"/>
    <s v="00006W"/>
    <n v="6000"/>
    <s v="London TMA"/>
    <s v="A"/>
  </r>
  <r>
    <n v="2022228"/>
    <d v="2022-09-17T00:00:00"/>
    <x v="10"/>
    <s v="A319"/>
    <x v="0"/>
    <s v="5150N"/>
    <s v="00128W"/>
    <n v="16500"/>
    <s v="Daventry CTA"/>
    <s v="C"/>
  </r>
  <r>
    <n v="2022229"/>
    <d v="2022-09-25T00:00:00"/>
    <x v="10"/>
    <s v="A320"/>
    <x v="0"/>
    <s v="5127N"/>
    <s v="00003W"/>
    <n v="4700"/>
    <s v="London TMA"/>
    <s v="A"/>
  </r>
  <r>
    <n v="2022232"/>
    <d v="2022-09-29T00:00:00"/>
    <x v="10"/>
    <s v="B737"/>
    <x v="1"/>
    <s v="5149N"/>
    <s v="00031E"/>
    <n v="9000"/>
    <s v="London TMA"/>
    <s v="B"/>
  </r>
  <r>
    <n v="2022235"/>
    <d v="2022-10-03T00:00:00"/>
    <x v="10"/>
    <s v="F406"/>
    <x v="0"/>
    <s v="5249N"/>
    <s v="00123W"/>
    <n v="1000"/>
    <s v="East Midlands CTR"/>
    <s v="C"/>
  </r>
  <r>
    <n v="2022236"/>
    <d v="2022-10-05T00:00:00"/>
    <x v="10"/>
    <s v="EC175"/>
    <x v="0"/>
    <s v="5709N"/>
    <s v="00203W"/>
    <n v="1000"/>
    <s v="Aberdeen CTR"/>
    <s v="C"/>
  </r>
  <r>
    <n v="2022243"/>
    <d v="2022-09-10T00:00:00"/>
    <x v="10"/>
    <s v="A320"/>
    <x v="1"/>
    <s v="5121N"/>
    <s v="00108W"/>
    <n v="19500"/>
    <s v="Southern CTA"/>
    <s v="A"/>
  </r>
  <r>
    <n v="2022244"/>
    <d v="2022-09-23T00:00:00"/>
    <x v="10"/>
    <s v="B737"/>
    <x v="0"/>
    <s v="5552N"/>
    <s v="00426W"/>
    <n v="50"/>
    <s v="Glasgow CTR"/>
    <s v="C"/>
  </r>
  <r>
    <n v="2022245"/>
    <d v="2022-09-25T00:00:00"/>
    <x v="10"/>
    <s v="A319"/>
    <x v="1"/>
    <s v="5114N"/>
    <s v="00033W"/>
    <n v="8500"/>
    <s v="London TMA"/>
    <s v="D"/>
  </r>
  <r>
    <n v="2022253"/>
    <d v="2022-10-20T00:00:00"/>
    <x v="10"/>
    <s v="Osprey"/>
    <x v="0"/>
    <s v="5115N"/>
    <s v="00158W"/>
    <n v="400"/>
    <s v="SPTA"/>
    <s v="C"/>
  </r>
  <r>
    <n v="2022259"/>
    <d v="2022-11-03T00:00:00"/>
    <x v="10"/>
    <s v="Paraglider"/>
    <x v="0"/>
    <s v="5321N"/>
    <s v="00138W"/>
    <n v="1400"/>
    <s v="London FIR"/>
    <s v="A"/>
  </r>
  <r>
    <n v="2022260"/>
    <d v="2022-11-04T00:00:00"/>
    <x v="10"/>
    <s v="C172"/>
    <x v="0"/>
    <s v="5049N"/>
    <s v="00049W"/>
    <n v="400"/>
    <s v="London FIR"/>
    <s v="E"/>
  </r>
  <r>
    <n v="2022261"/>
    <d v="2022-11-08T00:00:00"/>
    <x v="10"/>
    <s v="AW109"/>
    <x v="0"/>
    <s v="5225N"/>
    <s v="00038W"/>
    <n v="2000"/>
    <s v="London FIR"/>
    <s v="B"/>
  </r>
  <r>
    <n v="2022263"/>
    <d v="2022-11-16T00:00:00"/>
    <x v="10"/>
    <s v="A400M"/>
    <x v="1"/>
    <s v="5456N"/>
    <s v="00151W"/>
    <n v="7500"/>
    <s v="Newcastle CTA"/>
    <s v="A"/>
  </r>
  <r>
    <n v="2022270"/>
    <d v="2022-12-05T00:00:00"/>
    <x v="10"/>
    <s v="A400M"/>
    <x v="0"/>
    <s v="5113N"/>
    <s v="00151W"/>
    <n v="200"/>
    <s v="SPTA"/>
    <s v="C"/>
  </r>
  <r>
    <n v="2022276"/>
    <d v="2022-12-17T00:00:00"/>
    <x v="10"/>
    <s v="EV97"/>
    <x v="0"/>
    <s v="5141N"/>
    <s v="00008W"/>
    <n v="1850"/>
    <s v="London FIR"/>
    <s v="B"/>
  </r>
  <r>
    <n v="2022279"/>
    <d v="2022-12-21T00:00:00"/>
    <x v="10"/>
    <s v="DHC8"/>
    <x v="0"/>
    <s v="5439N"/>
    <s v="00550W"/>
    <n v="900"/>
    <s v="Belfast City CTR"/>
    <s v="B"/>
  </r>
  <r>
    <n v="2023001"/>
    <d v="2023-01-02T00:00:00"/>
    <x v="11"/>
    <s v="A220"/>
    <x v="0"/>
    <s v="5128N"/>
    <s v="00010W"/>
    <n v="4000"/>
    <s v="London TMA"/>
    <s v="C"/>
  </r>
  <r>
    <n v="2023002"/>
    <d v="2023-01-08T00:00:00"/>
    <x v="11"/>
    <s v="B737"/>
    <x v="1"/>
    <s v="5028N"/>
    <s v="00146W"/>
    <n v="550"/>
    <s v="Birmingham CTR"/>
    <s v="D"/>
  </r>
  <r>
    <n v="2023011"/>
    <d v="2023-01-23T00:00:00"/>
    <x v="11"/>
    <s v="EC135"/>
    <x v="0"/>
    <s v="5211N"/>
    <s v="00216W"/>
    <n v="70"/>
    <s v="London FIR"/>
    <s v="B"/>
  </r>
  <r>
    <n v="2023014"/>
    <d v="2023-01-18T00:00:00"/>
    <x v="11"/>
    <s v="A320"/>
    <x v="0"/>
    <s v="5129N"/>
    <s v="00014W"/>
    <n v="2400"/>
    <s v="London CTR"/>
    <s v="C"/>
  </r>
  <r>
    <n v="2023015"/>
    <d v="2023-02-06T00:00:00"/>
    <x v="11"/>
    <s v="R44"/>
    <x v="0"/>
    <s v="5208N"/>
    <s v="00132W"/>
    <n v="2800"/>
    <s v="London FIR"/>
    <s v="C"/>
  </r>
  <r>
    <n v="2023018"/>
    <d v="2023-02-07T00:00:00"/>
    <x v="11"/>
    <s v="AS355"/>
    <x v="0"/>
    <s v="5134N"/>
    <s v="00015W"/>
    <n v="1200"/>
    <s v="London CTR"/>
    <s v="C"/>
  </r>
  <r>
    <n v="2023019"/>
    <d v="2023-02-17T00:00:00"/>
    <x v="11"/>
    <s v="DHC8"/>
    <x v="0"/>
    <s v="5136N"/>
    <s v="00023E"/>
    <n v="5400"/>
    <s v="London TMA"/>
    <s v="C"/>
  </r>
  <r>
    <n v="2023020"/>
    <d v="2023-02-17T00:00:00"/>
    <x v="11"/>
    <s v="Prefect"/>
    <x v="0"/>
    <s v="5306N"/>
    <s v="00037W"/>
    <n v="6500"/>
    <s v="London FIR"/>
    <s v="B"/>
  </r>
  <r>
    <n v="2023022"/>
    <d v="2023-02-23T00:00:00"/>
    <x v="11"/>
    <s v="Prefect"/>
    <x v="0"/>
    <s v="5310N"/>
    <s v="00048W"/>
    <n v="3400"/>
    <s v="London FIR"/>
    <s v="C"/>
  </r>
  <r>
    <n v="2023023"/>
    <d v="2023-02-24T00:00:00"/>
    <x v="11"/>
    <s v="A320"/>
    <x v="1"/>
    <s v="5106N"/>
    <s v="00002W"/>
    <n v="5000"/>
    <s v="London TMA"/>
    <s v="A"/>
  </r>
  <r>
    <n v="2023029"/>
    <d v="2023-03-11T00:00:00"/>
    <x v="11"/>
    <s v="Robin HR200"/>
    <x v="0"/>
    <s v="5207N"/>
    <s v="00113E"/>
    <n v="3000"/>
    <s v="London FIR"/>
    <s v="C"/>
  </r>
  <r>
    <n v="2023033"/>
    <d v="2023-03-12T00:00:00"/>
    <x v="11"/>
    <s v="A320"/>
    <x v="1"/>
    <s v="5134N"/>
    <s v="00107E"/>
    <n v="18000"/>
    <s v="London TMA"/>
    <s v="C"/>
  </r>
  <r>
    <n v="2023036"/>
    <d v="2023-03-24T00:00:00"/>
    <x v="11"/>
    <s v="Unknown ac"/>
    <x v="0"/>
    <s v="5225N"/>
    <s v="00030W"/>
    <n v="250"/>
    <s v="London FIR"/>
    <s v="D"/>
  </r>
  <r>
    <n v="2023039"/>
    <d v="2023-04-03T00:00:00"/>
    <x v="11"/>
    <s v="A350"/>
    <x v="0"/>
    <s v="5135N"/>
    <s v="00013W"/>
    <n v="6000"/>
    <s v="London TMA"/>
    <s v="B"/>
  </r>
  <r>
    <n v="2023043"/>
    <d v="2023-04-08T00:00:00"/>
    <x v="11"/>
    <s v="B787"/>
    <x v="1"/>
    <s v="5129N"/>
    <s v="00037W"/>
    <n v="1800"/>
    <s v="London CTR"/>
    <s v="B"/>
  </r>
  <r>
    <n v="2023046"/>
    <d v="2023-04-12T00:00:00"/>
    <x v="11"/>
    <s v="Typhoon"/>
    <x v="0"/>
    <s v="5310N"/>
    <s v="00004E"/>
    <n v="2000"/>
    <s v="Coningsby MATZ"/>
    <s v="C"/>
  </r>
  <r>
    <n v="2023048"/>
    <d v="2023-04-08T00:00:00"/>
    <x v="11"/>
    <s v="A320"/>
    <x v="0"/>
    <s v="5129N"/>
    <s v="00044W"/>
    <n v="3000"/>
    <s v="London TMA"/>
    <s v="A"/>
  </r>
  <r>
    <n v="2023049"/>
    <d v="2023-04-15T00:00:00"/>
    <x v="11"/>
    <s v="PA28"/>
    <x v="0"/>
    <s v="5138N"/>
    <s v="00143W"/>
    <n v="2300"/>
    <s v="London FIR"/>
    <s v="C"/>
  </r>
  <r>
    <n v="2023057"/>
    <d v="2023-04-18T00:00:00"/>
    <x v="11"/>
    <s v="PA31"/>
    <x v="0"/>
    <s v="5328N"/>
    <s v="00100W"/>
    <n v="310"/>
    <s v="London FIR"/>
    <s v="C"/>
  </r>
  <r>
    <n v="2023060"/>
    <d v="2023-04-17T00:00:00"/>
    <x v="11"/>
    <s v="Chinook"/>
    <x v="2"/>
    <s v="5358N"/>
    <s v="00135W"/>
    <n v="150"/>
    <s v="London FIR"/>
    <s v="B"/>
  </r>
  <r>
    <n v="2023062"/>
    <d v="2023-04-20T00:00:00"/>
    <x v="11"/>
    <s v="Texan II"/>
    <x v="3"/>
    <s v="5310N"/>
    <s v="00508W"/>
    <n v="5120"/>
    <s v="VATA"/>
    <s v="C"/>
  </r>
  <r>
    <n v="2023065"/>
    <d v="2023-05-01T00:00:00"/>
    <x v="11"/>
    <s v="DHC8"/>
    <x v="1"/>
    <s v="5128N"/>
    <s v="00048E"/>
    <n v="6000"/>
    <s v="London TMA"/>
    <s v="C"/>
  </r>
  <r>
    <n v="2023066"/>
    <d v="2023-04-29T00:00:00"/>
    <x v="11"/>
    <s v="E190"/>
    <x v="0"/>
    <s v="5131N"/>
    <s v="00004W"/>
    <n v="2000"/>
    <s v="London City CTR"/>
    <s v="B"/>
  </r>
  <r>
    <n v="2023074"/>
    <d v="2023-05-13T00:00:00"/>
    <x v="11"/>
    <s v="B737"/>
    <x v="0"/>
    <s v="5328N"/>
    <s v="00203W"/>
    <n v="3600"/>
    <s v="Manchester TMA"/>
    <s v="C"/>
  </r>
  <r>
    <n v="2023078"/>
    <d v="2023-05-03T00:00:00"/>
    <x v="11"/>
    <s v="Chinook"/>
    <x v="0"/>
    <s v="5130N"/>
    <s v="00003W"/>
    <n v="1100"/>
    <s v="London CTR"/>
    <s v="A"/>
  </r>
  <r>
    <n v="2023080"/>
    <d v="2023-05-17T00:00:00"/>
    <x v="11"/>
    <s v="Falcon 20"/>
    <x v="1"/>
    <s v="5434N"/>
    <s v="00120W"/>
    <n v="1700"/>
    <s v="Teesside CTR"/>
    <s v="B"/>
  </r>
  <r>
    <n v="2023083"/>
    <d v="2023-05-18T00:00:00"/>
    <x v="11"/>
    <s v="Texan"/>
    <x v="0"/>
    <s v="5510N"/>
    <s v="00146W"/>
    <n v="275"/>
    <s v="Scottish FIR"/>
    <s v="E"/>
  </r>
  <r>
    <n v="2023084"/>
    <d v="2023-05-18T00:00:00"/>
    <x v="11"/>
    <s v="B737"/>
    <x v="0"/>
    <s v="5326N"/>
    <s v="00206W"/>
    <n v="2400"/>
    <s v="Manchester CTR"/>
    <s v="B"/>
  </r>
  <r>
    <n v="2023085"/>
    <d v="2023-05-20T00:00:00"/>
    <x v="11"/>
    <s v="EuroFox"/>
    <x v="0"/>
    <s v="5134N"/>
    <s v="00253W"/>
    <n v="2800"/>
    <s v="London FIR"/>
    <s v="A"/>
  </r>
  <r>
    <n v="2023091"/>
    <d v="2023-05-27T00:00:00"/>
    <x v="11"/>
    <s v="C42"/>
    <x v="0"/>
    <s v="5208N"/>
    <s v="00237W"/>
    <n v="2900"/>
    <s v="London FIR"/>
    <s v="C"/>
  </r>
  <r>
    <n v="2023100"/>
    <d v="2023-05-28T00:00:00"/>
    <x v="11"/>
    <s v="B737"/>
    <x v="1"/>
    <s v="5129N"/>
    <s v="00038W"/>
    <n v="1800"/>
    <s v="London CTR"/>
    <s v="C"/>
  </r>
  <r>
    <n v="2023102"/>
    <d v="2023-05-25T00:00:00"/>
    <x v="11"/>
    <s v="A330"/>
    <x v="1"/>
    <s v="5129N"/>
    <s v="00042W"/>
    <n v="3100"/>
    <s v="London TMA"/>
    <s v="D"/>
  </r>
  <r>
    <n v="2023116"/>
    <d v="2023-06-10T00:00:00"/>
    <x v="11"/>
    <s v="Hawk T1"/>
    <x v="2"/>
    <s v="5247N"/>
    <s v="00042W"/>
    <n v="1300"/>
    <s v="London FIR"/>
    <s v="C"/>
  </r>
  <r>
    <n v="2023117"/>
    <d v="2023-06-04T00:00:00"/>
    <x v="11"/>
    <s v="A320"/>
    <x v="0"/>
    <s v="5128N"/>
    <s v="00024W"/>
    <n v="1700"/>
    <s v="London CTR"/>
    <s v="B"/>
  </r>
  <r>
    <n v="2023118"/>
    <d v="2023-05-14T00:00:00"/>
    <x v="11"/>
    <s v="B787"/>
    <x v="0"/>
    <s v="5129N"/>
    <s v="00000W"/>
    <n v="5200"/>
    <s v="London TMA"/>
    <s v="A"/>
  </r>
  <r>
    <n v="2023119"/>
    <d v="2023-06-02T00:00:00"/>
    <x v="11"/>
    <s v="EC135"/>
    <x v="0"/>
    <s v="5044N"/>
    <s v="00155W"/>
    <n v="400"/>
    <s v="Bournemouth CTR"/>
    <s v="C"/>
  </r>
  <r>
    <n v="2023120"/>
    <d v="2023-06-15T00:00:00"/>
    <x v="11"/>
    <s v="Microlight"/>
    <x v="0"/>
    <s v="5313N"/>
    <s v="00412W"/>
    <n v="400"/>
    <s v="London FIR"/>
    <s v="D"/>
  </r>
  <r>
    <n v="2023122"/>
    <d v="2023-06-15T00:00:00"/>
    <x v="11"/>
    <s v="Chinook"/>
    <x v="0"/>
    <s v="5100N"/>
    <s v="00007W"/>
    <n v="2000"/>
    <s v="London FIR"/>
    <s v="B"/>
  </r>
  <r>
    <n v="2023126"/>
    <d v="2023-06-17T00:00:00"/>
    <x v="11"/>
    <s v="B737"/>
    <x v="1"/>
    <s v="5245N"/>
    <s v="00136W"/>
    <n v="3300"/>
    <s v="East Midlands CTA"/>
    <s v="B"/>
  </r>
  <r>
    <n v="2023136"/>
    <d v="2023-06-21T00:00:00"/>
    <x v="11"/>
    <s v="Envoy IV"/>
    <x v="0"/>
    <s v="5140N"/>
    <s v="00249W"/>
    <n v="9700"/>
    <s v="London FIR"/>
    <s v="A"/>
  </r>
  <r>
    <n v="2023137"/>
    <d v="2023-05-28T00:00:00"/>
    <x v="11"/>
    <s v="A320"/>
    <x v="1"/>
    <s v="5116N"/>
    <s v="00024W"/>
    <n v="8500"/>
    <s v="London TMA"/>
    <s v="C"/>
  </r>
  <r>
    <n v="2023149"/>
    <d v="2023-07-01T00:00:00"/>
    <x v="11"/>
    <s v="A319"/>
    <x v="3"/>
    <s v="5129N"/>
    <s v="00023W"/>
    <n v="700"/>
    <s v="London CTR"/>
    <s v="A"/>
  </r>
  <r>
    <n v="2023150"/>
    <d v="2023-06-22T00:00:00"/>
    <x v="11"/>
    <s v="Chinook"/>
    <x v="2"/>
    <s v="5056N"/>
    <s v="00201W"/>
    <n v="150"/>
    <s v="London FIR"/>
    <s v="E"/>
  </r>
  <r>
    <n v="2023152"/>
    <d v="2023-07-03T00:00:00"/>
    <x v="11"/>
    <s v="A321"/>
    <x v="1"/>
    <s v="5128N"/>
    <s v="00011W"/>
    <n v="3000"/>
    <s v="London TMA"/>
    <s v="C"/>
  </r>
  <r>
    <n v="2023155"/>
    <d v="2023-07-07T00:00:00"/>
    <x v="11"/>
    <s v="A220"/>
    <x v="0"/>
    <s v="5128N"/>
    <s v="00025W"/>
    <n v="2000"/>
    <s v="London CTR"/>
    <s v="C"/>
  </r>
  <r>
    <n v="2023163"/>
    <d v="2023-07-29T00:00:00"/>
    <x v="11"/>
    <s v="B737"/>
    <x v="0"/>
    <s v="5557N"/>
    <s v="00320W"/>
    <n v="500"/>
    <s v="Edinburgh CTR"/>
    <s v="B"/>
  </r>
  <r>
    <n v="2023164"/>
    <d v="2023-06-19T00:00:00"/>
    <x v="11"/>
    <s v="A321"/>
    <x v="1"/>
    <s v="5132N"/>
    <s v="00023E"/>
    <n v="8000"/>
    <s v="London TMA"/>
    <s v="B"/>
  </r>
  <r>
    <n v="2023166"/>
    <d v="2023-08-03T00:00:00"/>
    <x v="11"/>
    <s v="Texan"/>
    <x v="0"/>
    <s v="5208N"/>
    <s v="00301W"/>
    <n v="600"/>
    <s v="London FIR"/>
    <s v="C"/>
  </r>
  <r>
    <n v="2023173"/>
    <d v="2023-07-12T00:00:00"/>
    <x v="11"/>
    <s v="A320"/>
    <x v="0"/>
    <s v="5128N"/>
    <s v="00001W"/>
    <n v="5000"/>
    <s v="London TMA"/>
    <s v="A"/>
  </r>
  <r>
    <n v="2023174"/>
    <d v="2023-08-08T00:00:00"/>
    <x v="11"/>
    <s v="Microlight"/>
    <x v="0"/>
    <s v="5512N"/>
    <s v="00638W"/>
    <n v="16"/>
    <s v="Scottish FIR"/>
    <s v="D"/>
  </r>
  <r>
    <n v="2023176"/>
    <d v="2023-08-06T00:00:00"/>
    <x v="11"/>
    <s v="AW109"/>
    <x v="0"/>
    <s v="5251N"/>
    <s v="00102W"/>
    <n v="380"/>
    <s v="London FIR"/>
    <s v="C"/>
  </r>
  <r>
    <n v="2023180"/>
    <d v="2023-08-10T00:00:00"/>
    <x v="11"/>
    <s v="Prefect"/>
    <x v="0"/>
    <s v="5255N"/>
    <s v="00017W"/>
    <n v="3400"/>
    <s v="London FIR"/>
    <s v="B"/>
  </r>
  <r>
    <n v="2023181"/>
    <d v="2023-08-12T00:00:00"/>
    <x v="11"/>
    <s v="A320"/>
    <x v="0"/>
    <s v="5128N"/>
    <s v="00028W"/>
    <n v="1100"/>
    <s v="London CTR"/>
    <s v="B"/>
  </r>
  <r>
    <n v="2023192"/>
    <d v="2023-07-25T00:00:00"/>
    <x v="11"/>
    <s v="B787"/>
    <x v="0"/>
    <s v="5127N"/>
    <s v="00037W"/>
    <n v="3000"/>
    <s v="London TMA"/>
    <s v="A"/>
  </r>
  <r>
    <n v="2023193"/>
    <d v="2023-08-23T00:00:00"/>
    <x v="11"/>
    <s v="Unknown ac"/>
    <x v="0"/>
    <s v="5154N"/>
    <s v="00213W"/>
    <n v="280"/>
    <s v="Gloucester ATZ"/>
    <s v="E"/>
  </r>
  <r>
    <n v="2023195"/>
    <d v="2023-08-25T00:00:00"/>
    <x v="11"/>
    <s v="A320"/>
    <x v="3"/>
    <s v="5154N"/>
    <s v="00017W"/>
    <n v="38000"/>
    <s v="London UIR"/>
    <s v="A"/>
  </r>
  <r>
    <n v="2023207"/>
    <d v="2023-08-09T00:00:00"/>
    <x v="11"/>
    <s v="EC135"/>
    <x v="0"/>
    <s v="5334N"/>
    <s v="00211W"/>
    <n v="1800"/>
    <s v="London FIR"/>
    <s v="C"/>
  </r>
  <r>
    <n v="2023210"/>
    <d v="2023-09-06T00:00:00"/>
    <x v="11"/>
    <s v="Typhoon"/>
    <x v="3"/>
    <s v="5410N"/>
    <s v="00108W"/>
    <n v="11300"/>
    <s v="London FIR"/>
    <s v="E"/>
  </r>
  <r>
    <n v="2023212"/>
    <d v="2023-09-08T00:00:00"/>
    <x v="11"/>
    <s v="B737"/>
    <x v="1"/>
    <s v="5330N"/>
    <s v="00153W"/>
    <n v="4500"/>
    <s v="Manchester CTR"/>
    <s v="C"/>
  </r>
  <r>
    <n v="2023220"/>
    <d v="2023-08-24T00:00:00"/>
    <x v="11"/>
    <s v="A320"/>
    <x v="0"/>
    <s v="5128N"/>
    <s v="00019W"/>
    <n v="1400"/>
    <s v="London CTR"/>
    <s v="A"/>
  </r>
  <r>
    <n v="2023221"/>
    <d v="2023-08-28T00:00:00"/>
    <x v="11"/>
    <s v="B737"/>
    <x v="1"/>
    <s v="5341N"/>
    <s v="00126W"/>
    <n v="4000"/>
    <s v="Leeds/Bradford CTA"/>
    <s v="C"/>
  </r>
  <r>
    <n v="2023225"/>
    <d v="2023-08-25T00:00:00"/>
    <x v="11"/>
    <s v="A320"/>
    <x v="3"/>
    <s v="5110N"/>
    <s v="00029W"/>
    <n v="10000"/>
    <s v="London TMA"/>
    <s v="C"/>
  </r>
  <r>
    <n v="2023226"/>
    <d v="2023-09-27T00:00:00"/>
    <x v="11"/>
    <s v="Dauphin"/>
    <x v="0"/>
    <s v="5137N"/>
    <s v="00246 W"/>
    <n v="160"/>
    <s v="London FIR"/>
    <s v="B"/>
  </r>
  <r>
    <n v="2023228"/>
    <d v="2023-08-13T00:00:00"/>
    <x v="11"/>
    <s v="A320"/>
    <x v="0"/>
    <s v="5136N"/>
    <s v="00009W"/>
    <n v="6100"/>
    <s v="London TMA"/>
    <s v="B"/>
  </r>
  <r>
    <n v="2023231"/>
    <d v="2023-09-12T00:00:00"/>
    <x v="11"/>
    <s v="B787"/>
    <x v="0"/>
    <s v="5129N"/>
    <s v="00054W"/>
    <n v="9500"/>
    <s v="London TMA"/>
    <s v="A"/>
  </r>
  <r>
    <n v="2023240"/>
    <d v="2023-09-02T00:00:00"/>
    <x v="11"/>
    <s v="A320"/>
    <x v="0"/>
    <s v="5120N"/>
    <s v="00029W"/>
    <n v="7000"/>
    <s v="London TMA"/>
    <s v="A"/>
  </r>
  <r>
    <n v="2023241"/>
    <d v="2023-10-24T00:00:00"/>
    <x v="11"/>
    <s v="B737"/>
    <x v="1"/>
    <s v="5311N"/>
    <s v="00320W"/>
    <n v="3500"/>
    <s v="Manchester TMA"/>
    <s v="B"/>
  </r>
  <r>
    <n v="2023242"/>
    <d v="2023-10-25T00:00:00"/>
    <x v="11"/>
    <s v="A320"/>
    <x v="1"/>
    <s v="5321N"/>
    <s v="00238W"/>
    <n v="2000"/>
    <s v="Liverpool CTR"/>
    <s v="C"/>
  </r>
  <r>
    <n v="2023244"/>
    <d v="2023-09-28T00:00:00"/>
    <x v="11"/>
    <s v="Falcon 20"/>
    <x v="3"/>
    <s v="5018N"/>
    <s v="00518W"/>
    <n v="9300"/>
    <s v="London FIR"/>
    <s v="B"/>
  </r>
  <r>
    <n v="2023245"/>
    <d v="2023-10-23T00:00:00"/>
    <x v="11"/>
    <s v="Cessna 310Q"/>
    <x v="0"/>
    <s v="5409N"/>
    <s v="00115W"/>
    <n v="800"/>
    <s v="London FIR"/>
    <s v="C"/>
  </r>
  <r>
    <n v="2023246"/>
    <d v="2023-10-19T00:00:00"/>
    <x v="11"/>
    <s v="B737"/>
    <x v="0"/>
    <s v="5155N"/>
    <s v="00002E"/>
    <n v="7500"/>
    <s v="London TMA"/>
    <s v="C"/>
  </r>
  <r>
    <n v="2023247"/>
    <d v="2023-11-05T00:00:00"/>
    <x v="11"/>
    <s v="EC135"/>
    <x v="0"/>
    <s v="5134N"/>
    <s v="00258W"/>
    <n v="1300"/>
    <s v="London FIR"/>
    <s v="C"/>
  </r>
  <r>
    <n v="2023250"/>
    <d v="2023-10-24T00:00:00"/>
    <x v="11"/>
    <s v="King Air"/>
    <x v="0"/>
    <s v="5229N"/>
    <s v="00146W"/>
    <n v="700"/>
    <s v="Birmingham CTR"/>
    <s v="B"/>
  </r>
  <r>
    <n v="2023251"/>
    <d v="2023-10-27T00:00:00"/>
    <x v="11"/>
    <s v="A320"/>
    <x v="1"/>
    <s v="5136N"/>
    <s v="00011W"/>
    <n v="6500"/>
    <s v="London TMA"/>
    <s v="D"/>
  </r>
  <r>
    <n v="2023256"/>
    <d v="2023-11-25T00:00:00"/>
    <x v="11"/>
    <s v="Embraer E190"/>
    <x v="0"/>
    <s v="5135N"/>
    <s v="00013E"/>
    <n v="3000"/>
    <s v="London TMA"/>
    <s v="B"/>
  </r>
  <r>
    <n v="2023259"/>
    <d v="2023-11-23T00:00:00"/>
    <x v="11"/>
    <s v="A320"/>
    <x v="1"/>
    <s v="5558N"/>
    <s v="00316W"/>
    <n v="780"/>
    <s v="Edinburgh CTR"/>
    <s v="A"/>
  </r>
  <r>
    <n v="2023262"/>
    <d v="2023-11-30T00:00:00"/>
    <x v="11"/>
    <s v="A320"/>
    <x v="1"/>
    <s v="5134N"/>
    <s v="00045W"/>
    <n v="5500"/>
    <s v="London TMA"/>
    <s v="B"/>
  </r>
  <r>
    <n v="2023263"/>
    <d v="2023-12-12T00:00:00"/>
    <x v="11"/>
    <s v="Merlin"/>
    <x v="0"/>
    <s v="5005N"/>
    <s v="00532W"/>
    <n v="400"/>
    <s v="London FIR"/>
    <s v="E"/>
  </r>
  <r>
    <n v="2023264"/>
    <d v="2023-12-13T00:00:00"/>
    <x v="11"/>
    <s v="Chinook"/>
    <x v="0"/>
    <s v="5124N"/>
    <s v="00108W"/>
    <n v="1300"/>
    <s v="London FIR"/>
    <s v="C"/>
  </r>
  <r>
    <n v="2023265"/>
    <d v="2023-12-02T00:00:00"/>
    <x v="11"/>
    <s v="A320"/>
    <x v="0"/>
    <s v="5128N"/>
    <s v="00021W"/>
    <n v="1000"/>
    <s v="London CTR"/>
    <s v="B"/>
  </r>
  <r>
    <n v="2023268"/>
    <d v="2023-12-11T00:00:00"/>
    <x v="11"/>
    <s v="EC145"/>
    <x v="0"/>
    <s v="5717N"/>
    <s v="00542 W"/>
    <n v="500"/>
    <s v="Scottish FIR"/>
    <s v="E"/>
  </r>
  <r>
    <n v="2023269"/>
    <d v="2023-12-11T00:00:00"/>
    <x v="11"/>
    <s v="S76"/>
    <x v="0"/>
    <s v="5257N"/>
    <s v="00151W"/>
    <n v="10"/>
    <s v="London FIR"/>
    <s v="C"/>
  </r>
  <r>
    <n v="2023270"/>
    <d v="2023-11-20T00:00:00"/>
    <x v="11"/>
    <s v="Wildcat"/>
    <x v="1"/>
    <s v="5021N"/>
    <s v="00409W"/>
    <n v="600"/>
    <s v="London FIR"/>
    <s v="E"/>
  </r>
  <r>
    <n v="2023271"/>
    <d v="2023-12-31T00:00:00"/>
    <x v="11"/>
    <s v="B737"/>
    <x v="0"/>
    <s v="5554N"/>
    <s v="00333W"/>
    <n v="2500"/>
    <s v="Edinburgh CTR"/>
    <s v="A"/>
  </r>
  <r>
    <n v="2024001"/>
    <d v="2024-01-06T00:00:00"/>
    <x v="12"/>
    <s v="EMB190"/>
    <x v="1"/>
    <s v="5539N"/>
    <s v="00353W"/>
    <n v="6000"/>
    <s v="Scottish TMA"/>
    <s v="D"/>
  </r>
  <r>
    <n v="2024003"/>
    <d v="2024-01-05T00:00:00"/>
    <x v="12"/>
    <s v="A320"/>
    <x v="1"/>
    <s v="5055N"/>
    <s v="00026W"/>
    <n v="10000"/>
    <s v="London TMA"/>
    <s v="D"/>
  </r>
  <r>
    <n v="2024004"/>
    <d v="2024-01-03T00:00:00"/>
    <x v="12"/>
    <s v="A321"/>
    <x v="0"/>
    <s v="5112N"/>
    <s v="00011E"/>
    <n v="9600"/>
    <s v="London TMA"/>
    <s v="A"/>
  </r>
  <r>
    <n v="2024005"/>
    <d v="2024-01-08T00:00:00"/>
    <x v="12"/>
    <s v="B787"/>
    <x v="1"/>
    <s v="5118N"/>
    <s v="00029W"/>
    <n v="8000"/>
    <s v="London TMA"/>
    <s v="B"/>
  </r>
  <r>
    <n v="2024014"/>
    <d v="2024-01-24T00:00:00"/>
    <x v="12"/>
    <s v="Bell 429"/>
    <x v="0"/>
    <s v="5123N"/>
    <s v="00221W"/>
    <n v="250"/>
    <s v="London FIR"/>
    <s v="B"/>
  </r>
  <r>
    <n v="2024021"/>
    <d v="2024-02-05T00:00:00"/>
    <x v="12"/>
    <s v="A320"/>
    <x v="0"/>
    <s v="5138N"/>
    <s v="00001E"/>
    <n v="7000"/>
    <s v="London TMA"/>
    <s v="C"/>
  </r>
  <r>
    <n v="2024024"/>
    <d v="2024-02-14T00:00:00"/>
    <x v="12"/>
    <s v="F35"/>
    <x v="0"/>
    <s v="5244N"/>
    <s v="00128E"/>
    <n v="14460"/>
    <s v="London FIR"/>
    <s v="B"/>
  </r>
  <r>
    <n v="2024027"/>
    <d v="2024-02-24T00:00:00"/>
    <x v="12"/>
    <s v="C172"/>
    <x v="0"/>
    <s v="5436N"/>
    <s v="00540W"/>
    <n v="1800"/>
    <s v="Newtownards ATZ"/>
    <s v="B"/>
  </r>
  <r>
    <n v="2024028"/>
    <d v="2024-02-26T00:00:00"/>
    <x v="12"/>
    <s v="B787"/>
    <x v="0"/>
    <s v="5119N"/>
    <s v="00035E"/>
    <n v="10500"/>
    <s v="London TMA"/>
    <s v="A"/>
  </r>
  <r>
    <n v="2024029"/>
    <d v="2024-03-02T00:00:00"/>
    <x v="12"/>
    <s v="A320"/>
    <x v="0"/>
    <s v="5128N"/>
    <s v="00022W"/>
    <n v="1100"/>
    <s v="London TMA"/>
    <s v="A"/>
  </r>
  <r>
    <n v="2024030"/>
    <d v="2024-03-03T00:00:00"/>
    <x v="12"/>
    <s v="A320"/>
    <x v="0"/>
    <s v="5138N"/>
    <s v="00011W"/>
    <n v="8000"/>
    <s v="London TMA"/>
    <s v="B"/>
  </r>
  <r>
    <n v="2024032"/>
    <d v="2024-03-06T00:00:00"/>
    <x v="12"/>
    <s v="Merlin"/>
    <x v="0"/>
    <s v="5151N"/>
    <s v="00054W"/>
    <n v="100"/>
    <s v="London FIR"/>
    <s v="C"/>
  </r>
  <r>
    <n v="2024033"/>
    <d v="2024-03-05T00:00:00"/>
    <x v="12"/>
    <s v="Beagle Pup"/>
    <x v="1"/>
    <s v="5250N"/>
    <s v="00142W"/>
    <n v="1300"/>
    <s v="London FIR"/>
    <s v="C"/>
  </r>
  <r>
    <n v="2024034"/>
    <d v="2024-03-08T00:00:00"/>
    <x v="12"/>
    <s v="Drone"/>
    <x v="0"/>
    <s v="5047N"/>
    <s v="00106W"/>
    <n v="350"/>
    <s v="London FIR"/>
    <s v="B"/>
  </r>
  <r>
    <n v="2024040"/>
    <d v="2024-03-25T00:00:00"/>
    <x v="12"/>
    <s v="F35"/>
    <x v="1"/>
    <s v="5234N"/>
    <s v="00115E"/>
    <n v="11970"/>
    <s v="London FIR"/>
    <s v="C"/>
  </r>
  <r>
    <n v="2024046"/>
    <d v="2024-04-04T00:00:00"/>
    <x v="12"/>
    <s v="Chinook"/>
    <x v="0"/>
    <s v="5129N"/>
    <s v="00005E"/>
    <n v="1300"/>
    <s v="London CTR"/>
    <s v="C"/>
  </r>
  <r>
    <n v="2024049"/>
    <d v="2024-03-29T00:00:00"/>
    <x v="12"/>
    <s v="AS350"/>
    <x v="0"/>
    <s v="5815N"/>
    <s v="00501W"/>
    <n v="265"/>
    <s v="Scottish FIR"/>
    <s v="E"/>
  </r>
  <r>
    <n v="2024050"/>
    <d v="2024-04-08T00:00:00"/>
    <x v="12"/>
    <s v="B737"/>
    <x v="1"/>
    <s v="5212N"/>
    <s v="00021W"/>
    <n v="11700"/>
    <s v="London TMA"/>
    <s v="A"/>
  </r>
  <r>
    <n v="2024053"/>
    <d v="2024-04-16T00:00:00"/>
    <x v="12"/>
    <s v="B737"/>
    <x v="1"/>
    <s v="5348N "/>
    <s v="00126W"/>
    <n v="3300"/>
    <s v="London FIR"/>
    <s v="C"/>
  </r>
  <r>
    <n v="2024056"/>
    <d v="2024-04-20T00:00:00"/>
    <x v="12"/>
    <s v="TB20"/>
    <x v="0"/>
    <s v="5143N "/>
    <s v="00038W"/>
    <n v="2200"/>
    <s v="London FIR"/>
    <s v="C"/>
  </r>
  <r>
    <n v="2024063"/>
    <d v="2024-04-12T00:00:00"/>
    <x v="12"/>
    <s v="A350"/>
    <x v="0"/>
    <s v="5127N "/>
    <s v="00038W"/>
    <n v="4000"/>
    <s v="London TMA"/>
    <s v="C"/>
  </r>
  <r>
    <n v="2024064"/>
    <d v="2024-04-14T00:00:00"/>
    <x v="12"/>
    <s v="E190"/>
    <x v="0"/>
    <s v="5130N "/>
    <s v="00010E"/>
    <n v="2300"/>
    <s v="London City CTR"/>
    <s v="D"/>
  </r>
  <r>
    <n v="2024066"/>
    <d v="2024-04-26T00:00:00"/>
    <x v="12"/>
    <s v="A321"/>
    <x v="0"/>
    <s v="5528N"/>
    <s v="00231W"/>
    <n v="9000"/>
    <s v="Manchester TMA"/>
    <s v="C"/>
  </r>
  <r>
    <n v="2024070"/>
    <d v="2024-04-28T00:00:00"/>
    <x v="12"/>
    <s v="A320"/>
    <x v="1"/>
    <s v="5128N"/>
    <s v="00023W"/>
    <n v="700"/>
    <s v="London CTR"/>
    <s v="A"/>
  </r>
  <r>
    <n v="2024073"/>
    <d v="2024-05-01T00:00:00"/>
    <x v="12"/>
    <s v="A320"/>
    <x v="0"/>
    <s v="5325N"/>
    <s v="00245W"/>
    <n v="3000"/>
    <s v="Manchester CTA"/>
    <s v="C"/>
  </r>
  <r>
    <n v="2023074"/>
    <d v="2024-04-12T00:00:00"/>
    <x v="12"/>
    <s v="Jodel D112"/>
    <x v="3"/>
    <s v="5048N"/>
    <s v="00302W"/>
    <n v="2000"/>
    <s v="London FIR"/>
    <s v="C"/>
  </r>
  <r>
    <n v="2024077"/>
    <d v="2024-05-05T00:00:00"/>
    <x v="12"/>
    <s v="Paraglider"/>
    <x v="0"/>
    <s v="5426N "/>
    <s v="00258W"/>
    <n v="1350"/>
    <s v="London FIR"/>
    <s v="B"/>
  </r>
  <r>
    <n v="2024084"/>
    <d v="2024-05-05T00:00:00"/>
    <x v="12"/>
    <s v="A319"/>
    <x v="0"/>
    <s v="5136N "/>
    <s v="00016W"/>
    <n v="8000"/>
    <s v="London TMA"/>
    <s v="A"/>
  </r>
  <r>
    <n v="2024088"/>
    <d v="2024-05-10T00:00:00"/>
    <x v="12"/>
    <s v="Texan"/>
    <x v="0"/>
    <s v="5439N"/>
    <s v="00227 W"/>
    <n v="2000"/>
    <s v="London FIR"/>
    <s v="C"/>
  </r>
  <r>
    <n v="2024101"/>
    <d v="2024-03-20T00:00:00"/>
    <x v="12"/>
    <s v="R44"/>
    <x v="2"/>
    <s v="5119N "/>
    <s v="00015W"/>
    <n v="1200"/>
    <s v="London FIR"/>
    <s v="B"/>
  </r>
  <r>
    <n v="2024102"/>
    <d v="2024-05-25T00:00:00"/>
    <x v="12"/>
    <s v="Arcus glider"/>
    <x v="0"/>
    <s v="5216N "/>
    <s v="00056W"/>
    <n v="3600"/>
    <s v="London FIR"/>
    <s v="C"/>
  </r>
  <r>
    <n v="2024103"/>
    <d v="2024-05-11T00:00:00"/>
    <x v="12"/>
    <s v="C42"/>
    <x v="1"/>
    <s v="5144N"/>
    <s v="00414W"/>
    <n v="3700"/>
    <s v="London FIR"/>
    <s v="B"/>
  </r>
  <r>
    <n v="2024106"/>
    <d v="2024-06-02T00:00:00"/>
    <x v="12"/>
    <s v="EC145"/>
    <x v="2"/>
    <s v="5334N"/>
    <s v="00126W"/>
    <n v="1900"/>
    <s v="London FIR"/>
    <s v="D"/>
  </r>
  <r>
    <n v="2024110"/>
    <d v="2024-05-12T00:00:00"/>
    <x v="12"/>
    <s v="A321"/>
    <x v="0"/>
    <s v="5205N"/>
    <s v="00010W"/>
    <n v="6000"/>
    <s v="London TMA"/>
    <s v="B"/>
  </r>
  <r>
    <n v="2024116"/>
    <d v="2024-06-01T00:00:00"/>
    <x v="12"/>
    <s v="A321"/>
    <x v="1"/>
    <s v="5108N"/>
    <s v="00015W"/>
    <n v="800"/>
    <s v="Gatwick CTR"/>
    <s v="C"/>
  </r>
  <r>
    <n v="2024118"/>
    <d v="2024-06-03T00:00:00"/>
    <x v="12"/>
    <s v="A320"/>
    <x v="1"/>
    <s v="5118N"/>
    <s v="00013W"/>
    <n v="9000"/>
    <s v="London TMA"/>
    <s v="A"/>
  </r>
  <r>
    <n v="2024123"/>
    <d v="2024-06-16T00:00:00"/>
    <x v="12"/>
    <s v="Pioneer 300"/>
    <x v="0"/>
    <s v="5202N"/>
    <s v="00049W"/>
    <n v="3400"/>
    <s v="London FIR"/>
    <s v="B"/>
  </r>
  <r>
    <n v="2024127"/>
    <d v="2024-06-11T00:00:00"/>
    <x v="12"/>
    <s v="B737"/>
    <x v="3"/>
    <s v="5249N"/>
    <s v="00202W"/>
    <n v="18000"/>
    <s v="Daventry CTA"/>
    <s v="A"/>
  </r>
  <r>
    <n v="2024128"/>
    <d v="2024-06-18T00:00:00"/>
    <x v="12"/>
    <s v="Chinook"/>
    <x v="0"/>
    <s v="5114N"/>
    <s v="00202W"/>
    <n v="80"/>
    <s v="SPTA"/>
    <s v="B"/>
  </r>
  <r>
    <n v="2024133"/>
    <d v="2024-06-19T00:00:00"/>
    <x v="12"/>
    <s v="Voyager"/>
    <x v="0"/>
    <s v="5143N"/>
    <s v="00146W"/>
    <n v="2200"/>
    <s v="Brize Norton CTR"/>
    <s v="B"/>
  </r>
  <r>
    <n v="2024135"/>
    <d v="2024-06-15T00:00:00"/>
    <x v="12"/>
    <s v="B737"/>
    <x v="0"/>
    <s v="5557N"/>
    <s v="00426W"/>
    <n v="3500"/>
    <s v="Glasgow CTR"/>
    <s v="C"/>
  </r>
  <r>
    <n v="2024138"/>
    <d v="2024-06-20T00:00:00"/>
    <x v="12"/>
    <s v="RV7"/>
    <x v="0"/>
    <s v="5117N"/>
    <s v="00110W"/>
    <n v="1635"/>
    <s v="London FIR"/>
    <s v="E"/>
  </r>
  <r>
    <n v="2024140"/>
    <d v="2024-06-22T00:00:00"/>
    <x v="12"/>
    <s v="AS355"/>
    <x v="0"/>
    <s v="5125N"/>
    <s v="00039W"/>
    <n v="700"/>
    <s v="Ascot RA(T)"/>
    <s v="B"/>
  </r>
  <r>
    <n v="2024148"/>
    <d v="2024-06-13T00:00:00"/>
    <x v="12"/>
    <s v="B737"/>
    <x v="1"/>
    <s v="5600N"/>
    <s v="00312W"/>
    <n v="2300"/>
    <s v="Edinburgh CTR"/>
    <s v="A"/>
  </r>
  <r>
    <n v="2024149"/>
    <d v="2024-07-01T00:00:00"/>
    <x v="12"/>
    <s v="A321"/>
    <x v="1"/>
    <s v="5153N"/>
    <s v="00017W"/>
    <n v="1200"/>
    <s v="Luton CTR"/>
    <s v="B"/>
  </r>
  <r>
    <n v="2024155"/>
    <d v="2024-06-01T00:00:00"/>
    <x v="12"/>
    <s v="RV6"/>
    <x v="0"/>
    <s v="5147N"/>
    <s v="00150W"/>
    <n v="100"/>
    <s v="London FIR"/>
    <s v="D"/>
  </r>
  <r>
    <n v="2024156"/>
    <d v="2024-07-02T00:00:00"/>
    <x v="12"/>
    <s v="H125"/>
    <x v="0"/>
    <s v="5106N"/>
    <s v="00202W"/>
    <n v="1000"/>
    <s v="London FIR"/>
    <s v="C"/>
  </r>
  <r>
    <n v="2024164"/>
    <d v="2024-07-14T00:00:00"/>
    <x v="12"/>
    <s v="EC145"/>
    <x v="0"/>
    <s v="5130N"/>
    <s v="00001W"/>
    <n v="1700"/>
    <s v="London/City CTR"/>
    <s v="B"/>
  </r>
  <r>
    <n v="2024165"/>
    <d v="2024-07-17T00:00:00"/>
    <x v="12"/>
    <s v="A400M"/>
    <x v="0"/>
    <s v="5135N"/>
    <s v="00137W"/>
    <n v="5000"/>
    <s v="London FIR"/>
    <s v="B"/>
  </r>
  <r>
    <n v="2024172"/>
    <d v="2024-07-26T00:00:00"/>
    <x v="12"/>
    <s v="B737"/>
    <x v="0"/>
    <s v="5325N"/>
    <s v="00207W"/>
    <n v="2500"/>
    <s v="Manchester CTR"/>
    <s v="A"/>
  </r>
  <r>
    <n v="2024174"/>
    <d v="2024-07-28T00:00:00"/>
    <x v="12"/>
    <s v="C208"/>
    <x v="2"/>
    <s v="5329N"/>
    <s v="00229W"/>
    <n v="800"/>
    <s v="London FIR"/>
    <s v="C"/>
  </r>
  <r>
    <n v="2024177"/>
    <d v="2024-07-30T00:00:00"/>
    <x v="12"/>
    <s v="A320"/>
    <x v="3"/>
    <s v="5245N"/>
    <s v="00235E"/>
    <n v="23000"/>
    <s v="London UIR"/>
    <s v="A"/>
  </r>
  <r>
    <n v="2024178"/>
    <d v="2024-07-11T00:00:00"/>
    <x v="12"/>
    <s v="A319"/>
    <x v="0"/>
    <s v="5128N"/>
    <s v="00026W"/>
    <n v="250"/>
    <s v="London CTR"/>
    <s v="A"/>
  </r>
  <r>
    <n v="2024182"/>
    <d v="2024-07-31T00:00:00"/>
    <x v="12"/>
    <s v="A350"/>
    <x v="0"/>
    <s v="5128N"/>
    <s v="00036W"/>
    <n v="1500"/>
    <s v="London CTR"/>
    <s v="A"/>
  </r>
  <r>
    <n v="2024183"/>
    <d v="2024-07-28T00:00:00"/>
    <x v="12"/>
    <s v="A321"/>
    <x v="0"/>
    <s v="5128N"/>
    <s v="00022W"/>
    <n v="800"/>
    <s v="London CTR"/>
    <s v="A"/>
  </r>
  <r>
    <n v="2024184"/>
    <d v="2024-08-03T00:00:00"/>
    <x v="12"/>
    <s v="PA28"/>
    <x v="0"/>
    <s v="5214N"/>
    <s v="00255W"/>
    <n v="1100"/>
    <s v="Shobdon ATZ"/>
    <s v="A"/>
  </r>
  <r>
    <n v="2024186"/>
    <d v="2024-07-31T00:00:00"/>
    <x v="12"/>
    <s v="B737"/>
    <x v="1"/>
    <s v="5551N"/>
    <s v="00428W"/>
    <n v="1650"/>
    <s v="Glasgow CTR"/>
    <s v="D"/>
  </r>
  <r>
    <n v="2024190"/>
    <d v="2024-08-01T00:00:00"/>
    <x v="12"/>
    <s v="B737"/>
    <x v="0"/>
    <s v="5324N"/>
    <s v="00210W"/>
    <n v="1700"/>
    <s v="Manchester CTR"/>
    <s v="C"/>
  </r>
  <r>
    <n v="2024191"/>
    <d v="2024-08-03T00:00:00"/>
    <x v="12"/>
    <s v="A320"/>
    <x v="0"/>
    <s v="5110N"/>
    <s v="00002W"/>
    <n v="1800"/>
    <s v="Gatwick CTR"/>
    <s v="B"/>
  </r>
  <r>
    <n v="2024193"/>
    <d v="2024-07-28T00:00:00"/>
    <x v="12"/>
    <s v="A320"/>
    <x v="0"/>
    <s v="5134N"/>
    <s v="00015W"/>
    <n v="6800"/>
    <s v="London TMA"/>
    <s v="B"/>
  </r>
  <r>
    <n v="2024194"/>
    <d v="2024-07-31T00:00:00"/>
    <x v="12"/>
    <s v="B787"/>
    <x v="1"/>
    <s v="5136N"/>
    <s v="00019W"/>
    <n v="9000"/>
    <s v="London TMA"/>
    <s v="E"/>
  </r>
  <r>
    <n v="2024195"/>
    <d v="2024-08-02T00:00:00"/>
    <x v="12"/>
    <s v="B787"/>
    <x v="1"/>
    <s v="5129N"/>
    <s v="00022W"/>
    <n v="750"/>
    <s v="London CTR"/>
    <s v="D"/>
  </r>
  <r>
    <n v="2024199"/>
    <d v="2024-07-03T00:00:00"/>
    <x v="12"/>
    <s v="A350"/>
    <x v="1"/>
    <s v="5139N"/>
    <s v="00009E"/>
    <n v="9000"/>
    <s v="London TMA"/>
    <s v="B"/>
  </r>
  <r>
    <n v="2024200"/>
    <d v="2024-07-21T00:00:00"/>
    <x v="12"/>
    <s v="Learjet 45"/>
    <x v="0"/>
    <s v="5126N"/>
    <s v="00011E"/>
    <n v="2000"/>
    <s v="London/City CTA"/>
    <s v="B"/>
  </r>
  <r>
    <n v="2024204"/>
    <d v="2024-08-11T00:00:00"/>
    <x v="12"/>
    <s v="A321"/>
    <x v="0"/>
    <s v="5322N"/>
    <s v="00213W"/>
    <n v="800"/>
    <s v="Manchester CTR"/>
    <s v="E"/>
  </r>
  <r>
    <n v="2024205"/>
    <d v="2024-08-12T00:00:00"/>
    <x v="12"/>
    <s v="Chinook"/>
    <x v="0"/>
    <s v="5113N"/>
    <s v="00109W"/>
    <n v="567"/>
    <s v="London FIR"/>
    <s v="E"/>
  </r>
  <r>
    <n v="2024210"/>
    <d v="2024-08-11T00:00:00"/>
    <x v="12"/>
    <s v="B787"/>
    <x v="0"/>
    <s v="5128N"/>
    <s v="00024W"/>
    <n v="1500"/>
    <s v="London CTR"/>
    <s v="D"/>
  </r>
  <r>
    <n v="2024211"/>
    <d v="2024-08-11T00:00:00"/>
    <x v="12"/>
    <s v="ATR72"/>
    <x v="1"/>
    <s v="5202N"/>
    <s v="00250W"/>
    <n v="16000"/>
    <s v="London FIR"/>
    <s v="C"/>
  </r>
  <r>
    <n v="2024212"/>
    <d v="2024-08-14T00:00:00"/>
    <x v="12"/>
    <s v="ATR42"/>
    <x v="1"/>
    <s v="5616N"/>
    <s v="00335W"/>
    <n v="13500"/>
    <s v="Tay CTA"/>
    <s v="B"/>
  </r>
  <r>
    <n v="2024217"/>
    <d v="2024-08-14T00:00:00"/>
    <x v="12"/>
    <s v="A319"/>
    <x v="0"/>
    <s v="5136N"/>
    <s v="00038W"/>
    <n v="7000"/>
    <s v="London TMA"/>
    <s v="B"/>
  </r>
  <r>
    <n v="2024224"/>
    <d v="2024-08-21T00:00:00"/>
    <x v="12"/>
    <s v="A320"/>
    <x v="1"/>
    <s v="5109N"/>
    <s v="00006W"/>
    <n v="1000"/>
    <s v="Gatwick CTR"/>
    <s v="A"/>
  </r>
  <r>
    <n v="2024228"/>
    <d v="2024-08-23T00:00:00"/>
    <x v="12"/>
    <s v="A319"/>
    <x v="1"/>
    <s v="5158N"/>
    <s v="00001E"/>
    <n v="7000"/>
    <s v="London TMA"/>
    <s v="A"/>
  </r>
  <r>
    <n v="2024243"/>
    <d v="2024-08-30T00:00:00"/>
    <x v="12"/>
    <s v="A319"/>
    <x v="0"/>
    <s v="5112N"/>
    <s v="00013W"/>
    <n v="5000"/>
    <s v="London TMA"/>
    <s v="C"/>
  </r>
  <r>
    <n v="2024244"/>
    <d v="2024-09-25T00:00:00"/>
    <x v="12"/>
    <s v="E190"/>
    <x v="1"/>
    <s v="5126N"/>
    <s v="00003W"/>
    <n v="2000"/>
    <s v="London/City CTR"/>
    <s v="E"/>
  </r>
  <r>
    <n v="2024245"/>
    <d v="2024-09-28T00:00:00"/>
    <x v="12"/>
    <s v="EuroFox"/>
    <x v="0"/>
    <s v="5107N"/>
    <s v="00302W"/>
    <n v="1600"/>
    <s v="London FIR"/>
    <s v="A"/>
  </r>
  <r>
    <n v="2024257"/>
    <d v="2024-10-10T00:00:00"/>
    <x v="12"/>
    <s v="EC135"/>
    <x v="0"/>
    <s v="5336N"/>
    <s v="00232W"/>
    <n v="800"/>
    <s v="London FIR"/>
    <s v="B"/>
  </r>
  <r>
    <n v="2024260"/>
    <d v="2024-10-11T00:00:00"/>
    <x v="12"/>
    <s v="MD500"/>
    <x v="0"/>
    <s v="5320N"/>
    <s v="00137W"/>
    <n v="1364"/>
    <s v="London FIR"/>
    <s v="E"/>
  </r>
  <r>
    <n v="2024266"/>
    <d v="2024-10-23T00:00:00"/>
    <x v="12"/>
    <s v="A320"/>
    <x v="0"/>
    <s v="5131N"/>
    <s v="00057W"/>
    <n v="5000"/>
    <s v="London TMA"/>
    <s v="C"/>
  </r>
  <r>
    <n v="2024267"/>
    <d v="2024-10-31T00:00:00"/>
    <x v="12"/>
    <s v="E190"/>
    <x v="1"/>
    <s v="5134N"/>
    <s v="00000E"/>
    <n v="3000"/>
    <s v="London TMA"/>
    <s v="A"/>
  </r>
  <r>
    <n v="2024271"/>
    <d v="2024-11-02T00:00:00"/>
    <x v="12"/>
    <s v="B787"/>
    <x v="0"/>
    <s v="5128N"/>
    <s v="00024W"/>
    <n v="1600"/>
    <s v="London CTR"/>
    <s v="C"/>
  </r>
  <r>
    <n v="2024273"/>
    <d v="2024-11-05T00:00:00"/>
    <x v="12"/>
    <s v="C150"/>
    <x v="0"/>
    <s v="5333N"/>
    <s v="00052W"/>
    <n v="275"/>
    <s v="Sandtoft ATZ"/>
    <s v="C"/>
  </r>
  <r>
    <n v="2024280"/>
    <d v="2024-11-14T00:00:00"/>
    <x v="12"/>
    <s v="Juno"/>
    <x v="0"/>
    <s v="5254N"/>
    <s v="00213W"/>
    <n v="500"/>
    <s v="London FIR"/>
    <s v="C"/>
  </r>
  <r>
    <n v="2024283"/>
    <d v="2024-11-13T00:00:00"/>
    <x v="12"/>
    <s v="Typhoon"/>
    <x v="0"/>
    <s v="5433N"/>
    <s v="00256W"/>
    <n v="800"/>
    <s v="London FIR"/>
    <s v="B"/>
  </r>
  <r>
    <n v="2024286"/>
    <d v="2024-11-22T00:00:00"/>
    <x v="12"/>
    <s v="E190"/>
    <x v="0"/>
    <s v="5146N"/>
    <s v="00007W"/>
    <n v="8500"/>
    <s v="London TMA"/>
    <s v="C"/>
  </r>
  <r>
    <n v="2024287"/>
    <d v="2024-11-22T00:00:00"/>
    <x v="12"/>
    <s v="A319"/>
    <x v="3"/>
    <s v="5323N"/>
    <s v="00212W"/>
    <n v="1100"/>
    <s v="Manchester CTR"/>
    <s v="C"/>
  </r>
  <r>
    <n v="2024288"/>
    <d v="2024-11-26T00:00:00"/>
    <x v="12"/>
    <s v="Puma"/>
    <x v="0"/>
    <s v="5115N"/>
    <s v="00246W"/>
    <n v="328"/>
    <s v="London FIR"/>
    <s v="C"/>
  </r>
  <r>
    <n v="2024291"/>
    <d v="2024-11-26T00:00:00"/>
    <x v="12"/>
    <s v="Paraglider"/>
    <x v="2"/>
    <s v="5453N"/>
    <s v="00605W"/>
    <n v="1522"/>
    <s v="Scottish FIR"/>
    <s v="C"/>
  </r>
  <r>
    <n v="2024293"/>
    <d v="2024-11-14T00:00:00"/>
    <x v="12"/>
    <s v="ATR72"/>
    <x v="1"/>
    <s v="5107N"/>
    <s v="00030W"/>
    <n v="3500"/>
    <s v="London TMA"/>
    <s v="D"/>
  </r>
  <r>
    <n v="2024298"/>
    <d v="2024-12-10T00:00:00"/>
    <x v="12"/>
    <s v="A319"/>
    <x v="0"/>
    <s v="5323N"/>
    <s v="00212W"/>
    <n v="3000"/>
    <s v="Manchester CTR"/>
    <s v="C"/>
  </r>
  <r>
    <n v="2024300"/>
    <d v="2024-12-30T00:00:00"/>
    <x v="12"/>
    <s v="Alpi Pioneer"/>
    <x v="0"/>
    <s v="5035N"/>
    <s v="00157W"/>
    <n v="309"/>
    <s v="EG D3031"/>
    <s v="E"/>
  </r>
  <r>
    <n v="2025002"/>
    <d v="2025-01-12T00:00:00"/>
    <x v="13"/>
    <s v="B737"/>
    <x v="1"/>
    <s v="5050N"/>
    <s v="00029E"/>
    <n v="13000"/>
    <s v="London TMA"/>
    <s v="A"/>
  </r>
  <r>
    <n v="2025003"/>
    <d v="2025-01-14T00:00:00"/>
    <x v="13"/>
    <s v="Tutor"/>
    <x v="0"/>
    <s v="5107N"/>
    <s v="00303W"/>
    <n v="610"/>
    <s v="London FIR"/>
    <s v="E"/>
  </r>
  <r>
    <n v="2025006"/>
    <d v="2025-01-28T00:00:00"/>
    <x v="13"/>
    <s v="Tecnam P2002"/>
    <x v="1"/>
    <s v="5621N"/>
    <s v="00328W"/>
    <n v="3100"/>
    <s v="Scottish FIR"/>
    <s v="D"/>
  </r>
  <r>
    <n v="2025019"/>
    <d v="2025-02-18T00:00:00"/>
    <x v="13"/>
    <s v="Juno"/>
    <x v="0"/>
    <s v="5252N"/>
    <s v="00229W"/>
    <n v="1000"/>
    <s v="Ternhill ATZ"/>
    <s v="C"/>
  </r>
  <r>
    <n v="2025022"/>
    <d v="2025-03-03T00:00:00"/>
    <x v="13"/>
    <s v="A400M"/>
    <x v="0"/>
    <s v="5205N"/>
    <s v="00113W"/>
    <n v="375"/>
    <s v="London FIR"/>
    <s v="A"/>
  </r>
  <r>
    <n v="2025025"/>
    <d v="2025-03-05T00:00:00"/>
    <x v="13"/>
    <s v="Prefect"/>
    <x v="0"/>
    <s v="5251N"/>
    <s v="00023W"/>
    <n v="7200"/>
    <s v="London FIR"/>
    <s v="B"/>
  </r>
  <r>
    <n v="2025027"/>
    <d v="2025-03-10T00:00:00"/>
    <x v="13"/>
    <s v="DHC8"/>
    <x v="0"/>
    <s v="5126N"/>
    <s v="00006W"/>
    <n v="2000"/>
    <s v="London City CTR"/>
    <s v="A"/>
  </r>
  <r>
    <n v="2025028"/>
    <d v="2025-03-12T00:00:00"/>
    <x v="13"/>
    <s v="Chinook"/>
    <x v="1"/>
    <s v="5035N"/>
    <s v="00051W"/>
    <n v="900"/>
    <s v="London FIR"/>
    <s v="C"/>
  </r>
  <r>
    <n v="2025031"/>
    <d v="2025-03-12T00:00:00"/>
    <x v="13"/>
    <s v="B777"/>
    <x v="0"/>
    <s v="5129N"/>
    <s v="00022W"/>
    <n v="700"/>
    <s v="London CTR"/>
    <s v="B"/>
  </r>
  <r>
    <n v="2025035"/>
    <d v="2025-03-24T00:00:00"/>
    <x v="13"/>
    <s v="Apache"/>
    <x v="0"/>
    <s v="5339N"/>
    <s v="00219W"/>
    <n v="1800"/>
    <s v="London FIR"/>
    <s v="A"/>
  </r>
  <r>
    <n v="2025038"/>
    <d v="2025-03-26T00:00:00"/>
    <x v="13"/>
    <s v="Bell 429"/>
    <x v="0"/>
    <s v="5111N"/>
    <s v="00154W"/>
    <n v="900"/>
    <s v="EG D125"/>
    <s v="C"/>
  </r>
  <r>
    <n v="2025039"/>
    <d v="2025-03-26T00:00:00"/>
    <x v="13"/>
    <s v="R44"/>
    <x v="0"/>
    <s v="5450N"/>
    <s v="00135W"/>
    <n v="900"/>
    <s v="EG R432"/>
    <s v="E"/>
  </r>
  <r>
    <n v="2025042"/>
    <d v="2025-04-05T00:00:00"/>
    <x v="13"/>
    <s v="WT9 Dynamic"/>
    <x v="0"/>
    <s v="5537N"/>
    <s v="00434W"/>
    <n v="2700"/>
    <s v="Scottish FIR"/>
    <s v="A"/>
  </r>
  <r>
    <n v="2025045"/>
    <d v="2025-04-03T00:00:00"/>
    <x v="13"/>
    <s v="PC12"/>
    <x v="0"/>
    <s v="5118N"/>
    <s v="00001E"/>
    <n v="1500"/>
    <s v="Biggin Hill ATZ"/>
    <s v="C"/>
  </r>
  <r>
    <n v="2025046"/>
    <d v="2025-04-08T00:00:00"/>
    <x v="13"/>
    <s v="Texan II"/>
    <x v="0"/>
    <s v="5315N"/>
    <s v="00433W"/>
    <n v="1100"/>
    <s v="Valley FRZ"/>
    <s v="A"/>
  </r>
  <r>
    <n v="2025051"/>
    <d v="2025-04-11T00:00:00"/>
    <x v="13"/>
    <s v="B777"/>
    <x v="0"/>
    <s v="5128N"/>
    <s v="00026W"/>
    <n v="3600"/>
    <s v="London TMA"/>
    <s v="A"/>
  </r>
  <r>
    <n v="2025053"/>
    <d v="2025-04-07T00:00:00"/>
    <x v="13"/>
    <s v="A320"/>
    <x v="0"/>
    <s v="5137N"/>
    <s v="00020W"/>
    <n v="7000"/>
    <s v="London TMA"/>
    <s v="A"/>
  </r>
  <r>
    <n v="2025055"/>
    <d v="2025-04-12T00:00:00"/>
    <x v="13"/>
    <s v="A319"/>
    <x v="1"/>
    <s v="5124N"/>
    <s v="00038W"/>
    <n v="5000"/>
    <s v="London TMA"/>
    <s v="A"/>
  </r>
  <r>
    <n v="2025058"/>
    <d v="2025-04-17T00:00:00"/>
    <x v="13"/>
    <s v="Paraglider"/>
    <x v="0"/>
    <s v="5043N"/>
    <s v="00153W"/>
    <n v="251"/>
    <s v="Bournemouth CTR"/>
    <s v="C"/>
  </r>
  <r>
    <n v="2025059"/>
    <d v="2025-04-24T00:00:00"/>
    <x v="13"/>
    <s v="Ikarus C42"/>
    <x v="0"/>
    <s v="5245N"/>
    <s v="00125E"/>
    <n v="1000"/>
    <s v="London FIR"/>
    <s v="C"/>
  </r>
  <r>
    <n v="2025061"/>
    <d v="2025-04-20T00:00:00"/>
    <x v="13"/>
    <s v="ATR72"/>
    <x v="0"/>
    <s v="5551N"/>
    <s v="00429W"/>
    <n v="500"/>
    <s v="Glasgow CTR"/>
    <s v="D"/>
  </r>
  <r>
    <n v="2025065"/>
    <d v="2025-04-30T00:00:00"/>
    <x v="13"/>
    <s v="PA28"/>
    <x v="0"/>
    <s v="5147N"/>
    <s v="00032E"/>
    <n v="318"/>
    <s v="London FIR"/>
    <s v="C"/>
  </r>
  <r>
    <n v="2025066"/>
    <d v="2025-04-26T00:00:00"/>
    <x v="13"/>
    <s v="B787"/>
    <x v="0"/>
    <s v="5151N"/>
    <s v="00017W"/>
    <n v="8000"/>
    <s v="London TMA"/>
    <s v="B"/>
  </r>
  <r>
    <n v="2025068"/>
    <d v="2025-04-29T00:00:00"/>
    <x v="13"/>
    <s v="B777"/>
    <x v="0"/>
    <s v="5128N"/>
    <s v="00030W"/>
    <n v="350"/>
    <s v="London CTR"/>
    <s v="A"/>
  </r>
  <r>
    <n v="2025070"/>
    <d v="2025-05-02T00:00:00"/>
    <x v="13"/>
    <s v="F15"/>
    <x v="1"/>
    <s v="5306N"/>
    <s v="00015W"/>
    <n v="12000"/>
    <s v="London FIR"/>
    <s v="A"/>
  </r>
  <r>
    <n v="2025072"/>
    <d v="2025-04-20T00:00:00"/>
    <x v="13"/>
    <s v="A220"/>
    <x v="1"/>
    <s v="5035N"/>
    <s v="00003W"/>
    <n v="31000"/>
    <s v="London UIR"/>
    <s v="B"/>
  </r>
  <r>
    <n v="2025084"/>
    <d v="2025-04-28T00:00:00"/>
    <x v="13"/>
    <s v="B787"/>
    <x v="1"/>
    <s v="5137N"/>
    <s v="00034W"/>
    <n v="7000"/>
    <s v="London TMA"/>
    <s v="D"/>
  </r>
  <r>
    <n v="2025088"/>
    <d v="2025-05-15T00:00:00"/>
    <x v="13"/>
    <s v="Dauphin"/>
    <x v="2"/>
    <s v="5134N"/>
    <s v="00018W"/>
    <n v="1700"/>
    <s v="London CTR"/>
    <s v="C"/>
  </r>
  <r>
    <n v="2025106"/>
    <d v="2025-06-04T00:00:00"/>
    <x v="13"/>
    <s v="ATR72"/>
    <x v="1"/>
    <s v="5330N"/>
    <s v="00210W"/>
    <n v="5000"/>
    <s v="Manchester CTR"/>
    <s v="A"/>
  </r>
  <r>
    <n v="2025107"/>
    <d v="2025-05-19T00:00:00"/>
    <x v="13"/>
    <s v="A320"/>
    <x v="1"/>
    <s v="5132N"/>
    <s v="00004W"/>
    <n v="9000"/>
    <s v="London TMA"/>
    <s v="A"/>
  </r>
  <r>
    <n v="2025110"/>
    <d v="2025-06-10T00:00:00"/>
    <x v="13"/>
    <s v="EMB190"/>
    <x v="0"/>
    <s v="5130N"/>
    <s v="00017E"/>
    <n v="3000"/>
    <s v="London TMA"/>
    <s v="A"/>
  </r>
  <r>
    <n v="2025111"/>
    <d v="2025-06-08T00:00:00"/>
    <x v="13"/>
    <s v="B787"/>
    <x v="0"/>
    <s v="5128N"/>
    <s v="00009W"/>
    <n v="3400"/>
    <s v="London TMA"/>
    <s v="A"/>
  </r>
  <r>
    <n v="2025112"/>
    <d v="2025-06-13T00:00:00"/>
    <x v="13"/>
    <s v="B777"/>
    <x v="1"/>
    <s v="5110N"/>
    <s v="00006W"/>
    <n v="900"/>
    <s v="Gatwick CTR"/>
    <s v="C"/>
  </r>
  <r>
    <n v="2025113"/>
    <d v="2025-06-15T00:00:00"/>
    <x v="13"/>
    <s v="DR400"/>
    <x v="0"/>
    <s v="5150N"/>
    <s v="00038E"/>
    <n v="2100"/>
    <s v="London FIR"/>
    <s v="C"/>
  </r>
  <r>
    <n v="2025119"/>
    <d v="2025-06-18T00:00:00"/>
    <x v="13"/>
    <s v="A320"/>
    <x v="1"/>
    <s v="5127N"/>
    <s v="00009W"/>
    <n v="3800"/>
    <s v="London TMA"/>
    <s v="C"/>
  </r>
  <r>
    <n v="2025120"/>
    <d v="2025-06-24T00:00:00"/>
    <x v="13"/>
    <s v="DHC8"/>
    <x v="0"/>
    <s v="5131N"/>
    <s v="00001W"/>
    <n v="2600"/>
    <s v="London TMA"/>
    <s v="C"/>
  </r>
  <r>
    <n v="2025121"/>
    <d v="2025-06-14T00:00:00"/>
    <x v="13"/>
    <s v="A350"/>
    <x v="0"/>
    <s v="5133N"/>
    <s v="00041W"/>
    <n v="5500"/>
    <s v="London TMA"/>
    <s v="C"/>
  </r>
  <r>
    <n v="2025123"/>
    <d v="2025-06-24T00:00:00"/>
    <x v="13"/>
    <s v="B737"/>
    <x v="0"/>
    <s v="5325N"/>
    <s v="00206W"/>
    <n v="2600"/>
    <s v="Manchester CTR"/>
    <s v="C"/>
  </r>
  <r>
    <n v="2025128"/>
    <d v="2025-06-30T00:00:00"/>
    <x v="13"/>
    <s v="A321"/>
    <x v="0"/>
    <s v="5110N"/>
    <s v="00000W"/>
    <n v="2300"/>
    <s v="London CTR"/>
    <s v="B"/>
  </r>
  <r>
    <n v="2025131"/>
    <d v="2025-07-03T00:00:00"/>
    <x v="13"/>
    <s v="Dauphin"/>
    <x v="0"/>
    <s v="5201N"/>
    <s v="00337W"/>
    <n v="1500"/>
    <s v="EG D203"/>
    <s v="C"/>
  </r>
  <r>
    <n v="2025133"/>
    <d v="2025-07-02T00:00:00"/>
    <x v="13"/>
    <s v="A320"/>
    <x v="0"/>
    <s v="5440N"/>
    <s v="00604W"/>
    <n v="2200"/>
    <s v="Belfast CTR"/>
    <s v="B"/>
  </r>
  <r>
    <n v="2025134"/>
    <d v="2025-06-19T00:00:00"/>
    <x v="13"/>
    <s v="Tutor"/>
    <x v="0"/>
    <s v="5247N"/>
    <s v="00023W"/>
    <n v="5000"/>
    <s v="London FIR"/>
    <s v="C"/>
  </r>
  <r>
    <n v="2025136"/>
    <d v="2025-07-03T00:00:00"/>
    <x v="13"/>
    <s v="A321"/>
    <x v="1"/>
    <s v="5129N"/>
    <s v="00022W"/>
    <n v="855"/>
    <s v="London CTR"/>
    <s v="C"/>
  </r>
  <r>
    <n v="2025138"/>
    <d v="2025-07-09T00:00:00"/>
    <x v="13"/>
    <s v="B737"/>
    <x v="0"/>
    <s v="5351N"/>
    <s v="00139W"/>
    <n v="150"/>
    <s v="Leeds/Bradford CTR"/>
    <s v="B"/>
  </r>
  <r>
    <n v="2025144"/>
    <d v="2025-06-29T00:00:00"/>
    <x v="13"/>
    <s v="B787"/>
    <x v="0"/>
    <s v="5129N"/>
    <s v="00008W"/>
    <n v="3500"/>
    <s v="London TMA"/>
    <s v="B"/>
  </r>
  <r>
    <n v="2025146"/>
    <d v="2025-07-12T00:00:00"/>
    <x v="13"/>
    <s v="Drone"/>
    <x v="0"/>
    <s v="5148N"/>
    <s v="00024W"/>
    <n v="350"/>
    <s v="London FIR"/>
    <s v="E"/>
  </r>
  <r>
    <n v="2025148"/>
    <d v="2025-07-16T00:00:00"/>
    <x v="13"/>
    <s v="A320"/>
    <x v="0"/>
    <s v="5123N"/>
    <s v="00004W"/>
    <n v="6000"/>
    <s v="London TMA"/>
    <s v="C"/>
  </r>
  <r>
    <n v="2025150"/>
    <d v="2025-07-18T00:00:00"/>
    <x v="13"/>
    <s v="A319"/>
    <x v="1"/>
    <s v="5508N"/>
    <s v="00128W"/>
    <n v="3100"/>
    <s v="Newcastle CTA"/>
    <s v="D"/>
  </r>
  <r>
    <n v="2025151"/>
    <d v="2025-07-16T00:00:00"/>
    <x v="13"/>
    <s v="B787"/>
    <x v="0"/>
    <s v="5128N"/>
    <s v="00017W"/>
    <n v="1900"/>
    <s v="London CTR"/>
    <s v="B"/>
  </r>
  <r>
    <n v="2025152"/>
    <d v="2025-07-20T00:00:00"/>
    <x v="13"/>
    <s v="A320"/>
    <x v="0"/>
    <s v="5128N"/>
    <s v="00034W"/>
    <n v="1200"/>
    <s v="London CTR"/>
    <s v="B"/>
  </r>
  <r>
    <n v="2025159"/>
    <d v="2025-07-29T00:00:00"/>
    <x v="13"/>
    <s v="Phenom"/>
    <x v="1"/>
    <s v="5309N"/>
    <s v="00031W"/>
    <n v="1500"/>
    <s v="Waddington ATZ"/>
    <s v="C"/>
  </r>
  <r>
    <n v="2025160"/>
    <d v="2025-07-16T00:00:00"/>
    <x v="13"/>
    <s v="Phenom"/>
    <x v="0"/>
    <s v="5632N"/>
    <s v="00344W"/>
    <n v="1053"/>
    <s v="Scottish FIR"/>
    <s v="E"/>
  </r>
  <r>
    <n v="2025161"/>
    <d v="2025-07-20T00:00:00"/>
    <x v="13"/>
    <s v="A320"/>
    <x v="0"/>
    <s v="5128N"/>
    <s v="00033W"/>
    <n v="1300"/>
    <s v="London CTR"/>
    <s v="B"/>
  </r>
  <r>
    <n v="2025165"/>
    <d v="2025-07-12T00:00:00"/>
    <x v="13"/>
    <s v="B787"/>
    <x v="0"/>
    <s v="5129N"/>
    <s v="00035W"/>
    <n v="2500"/>
    <s v="London CTR"/>
    <s v="A"/>
  </r>
  <r>
    <n v="2025167"/>
    <d v="2025-07-10T00:00:00"/>
    <x v="13"/>
    <s v="B777"/>
    <x v="1"/>
    <s v="5129N"/>
    <s v="00032W"/>
    <n v="1500"/>
    <s v="London CTR"/>
    <s v="A"/>
  </r>
  <r>
    <n v="2025171"/>
    <d v="2025-07-30T00:00:00"/>
    <x v="13"/>
    <s v="Unknown helicopter"/>
    <x v="0"/>
    <s v="5129N"/>
    <s v="00046W"/>
    <n v="82"/>
    <s v="White Waltham ATZ"/>
    <s v="D"/>
  </r>
  <r>
    <n v="2025172"/>
    <d v="2025-08-01T00:00:00"/>
    <x v="13"/>
    <s v="B787"/>
    <x v="1"/>
    <s v="5127N"/>
    <s v="00022W"/>
    <n v="1800"/>
    <s v="London CTR"/>
    <s v="D"/>
  </r>
  <r>
    <n v="2025177"/>
    <d v="2025-08-10T00:00:00"/>
    <x v="13"/>
    <s v="B737"/>
    <x v="0"/>
    <s v="5602N"/>
    <s v="00304W"/>
    <n v="3200"/>
    <s v="Edinburgh CTR"/>
    <s v="C"/>
  </r>
  <r>
    <n v="2025182"/>
    <d v="2025-08-16T00:00:00"/>
    <x v="13"/>
    <s v="B737"/>
    <x v="1"/>
    <s v="5555N"/>
    <s v="00421W"/>
    <n v="3000"/>
    <s v="Glasgow CTR"/>
    <s v="A"/>
  </r>
  <r>
    <n v="2025184"/>
    <d v="2025-08-14T00:00:00"/>
    <x v="13"/>
    <s v="EC175"/>
    <x v="0"/>
    <s v="5729N"/>
    <s v="00132W"/>
    <n v="1000"/>
    <s v="Scottish FIR"/>
    <s v="C"/>
  </r>
  <r>
    <n v="2025187"/>
    <d v="2025-08-17T00:00:00"/>
    <x v="13"/>
    <s v="A320"/>
    <x v="0"/>
    <s v="5128N"/>
    <s v="00036W"/>
    <n v="1600"/>
    <s v="London CTR"/>
    <s v="B"/>
  </r>
  <r>
    <n v="2025189"/>
    <d v="2025-08-19T00:00:00"/>
    <x v="13"/>
    <s v="A320"/>
    <x v="1"/>
    <s v="5117N"/>
    <s v="00010E"/>
    <n v="8000"/>
    <s v="London TMA"/>
    <s v="A"/>
  </r>
  <r>
    <n v="2025193"/>
    <d v="2025-08-12T00:00:00"/>
    <x v="13"/>
    <s v="ERJ175"/>
    <x v="0"/>
    <s v="5235N"/>
    <s v="00154W"/>
    <n v="3300"/>
    <s v="Birmingham CTA"/>
    <s v="C"/>
  </r>
  <r>
    <n v="2025204"/>
    <d v="2025-09-03T00:00:00"/>
    <x v="13"/>
    <s v="B787"/>
    <x v="0"/>
    <s v="5120N"/>
    <s v="00000E"/>
    <n v="11000"/>
    <s v="London TMA"/>
    <s v="B"/>
  </r>
  <r>
    <n v="2025211"/>
    <d v="2025-09-24T00:00:00"/>
    <x v="13"/>
    <s v="A320"/>
    <x v="1"/>
    <s v="5133N"/>
    <s v="00256W"/>
    <n v="5000"/>
    <s v="Bristol CTA"/>
    <s v="B"/>
  </r>
  <r>
    <n v="2025217"/>
    <d v="2025-10-01T00:00:00"/>
    <x v="13"/>
    <s v="A320"/>
    <x v="0"/>
    <s v="5130N"/>
    <s v="00003E"/>
    <n v="6200"/>
    <s v="London TMA"/>
    <s v="A"/>
  </r>
  <r>
    <n v="2025227"/>
    <d v="2025-10-22T00:00:00"/>
    <x v="13"/>
    <s v="B787"/>
    <x v="0"/>
    <s v="5131N"/>
    <s v="00000E"/>
    <n v="6000"/>
    <s v="London TMA"/>
    <s v="C"/>
  </r>
  <r>
    <n v="2025230"/>
    <d v="2025-11-04T00:00:00"/>
    <x v="13"/>
    <s v="Prefect"/>
    <x v="0"/>
    <s v="5244N"/>
    <s v="00022W"/>
    <n v="6000"/>
    <s v="London FIR"/>
    <s v="C"/>
  </r>
  <r>
    <n v="2025235"/>
    <d v="2025-11-13T00:00:00"/>
    <x v="13"/>
    <s v="A400M"/>
    <x v="0"/>
    <s v="5716N"/>
    <s v="00538W"/>
    <n v="250"/>
    <s v="Scottish FIR"/>
    <s v="C"/>
  </r>
  <r>
    <n v="2025237"/>
    <d v="2025-11-12T00:00:00"/>
    <x v="13"/>
    <s v="Hawk"/>
    <x v="0"/>
    <s v="5511N"/>
    <s v="00338W"/>
    <n v="1045"/>
    <s v="Scottish FIR"/>
    <s v="B"/>
  </r>
  <r>
    <n v="2025238"/>
    <d v="2025-11-16T00:00:00"/>
    <x v="13"/>
    <s v="A321"/>
    <x v="0"/>
    <s v="5132N"/>
    <s v="00014W"/>
    <n v="5000"/>
    <s v="London TMA"/>
    <s v="A"/>
  </r>
  <r>
    <n v="2026008"/>
    <d v="2026-01-29T00:00:00"/>
    <x v="14"/>
    <s v="Hawk"/>
    <x v="1"/>
    <s v="5344N"/>
    <s v="00304W"/>
    <n v="4780"/>
    <s v="London FIR"/>
    <s v="B"/>
  </r>
  <r>
    <n v="2026011"/>
    <d v="2026-02-08T00:00:00"/>
    <x v="14"/>
    <s v="B787"/>
    <x v="0"/>
    <s v="5129N"/>
    <s v="00023W"/>
    <n v="875"/>
    <s v="London CTR"/>
    <s v="A"/>
  </r>
  <r>
    <n v="2026012"/>
    <d v="2026-02-18T00:00:00"/>
    <x v="14"/>
    <s v="Voyager"/>
    <x v="1"/>
    <s v="5318N"/>
    <s v="00056E"/>
    <n v="16000"/>
    <s v="London FIR"/>
    <s v="B"/>
  </r>
  <r>
    <n v="2026014"/>
    <d v="2026-02-23T00:00:00"/>
    <x v="14"/>
    <s v="Typhoon"/>
    <x v="1"/>
    <s v="5446N"/>
    <s v="00020E"/>
    <n v="12000"/>
    <s v="EG D323"/>
    <s v="C"/>
  </r>
  <r>
    <n v="2026015"/>
    <d v="2026-03-03T00:00:00"/>
    <x v="14"/>
    <s v="Texan"/>
    <x v="0"/>
    <m/>
    <m/>
    <n v="1200"/>
    <m/>
    <m/>
  </r>
  <r>
    <n v="2026027"/>
    <d v="2026-03-16T00:00:00"/>
    <x v="14"/>
    <s v="A321"/>
    <x v="0"/>
    <s v="5128N"/>
    <s v="00011W"/>
    <n v="3200"/>
    <s v="London TMA"/>
    <s v="C"/>
  </r>
  <r>
    <n v="2026030"/>
    <d v="2026-03-26T00:00:00"/>
    <x v="14"/>
    <s v="Unk ac"/>
    <x v="0"/>
    <m/>
    <m/>
    <n v="400"/>
    <m/>
    <m/>
  </r>
  <r>
    <n v="2026042"/>
    <d v="2026-04-10T00:00:00"/>
    <x v="14"/>
    <s v="EV97"/>
    <x v="0"/>
    <m/>
    <m/>
    <n v="261"/>
    <m/>
    <m/>
  </r>
  <r>
    <n v="2026047"/>
    <d v="2026-04-18T00:00:00"/>
    <x v="14"/>
    <s v="A319"/>
    <x v="1"/>
    <m/>
    <m/>
    <n v="8000"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s v="INSERT ROWS ABOVE THIS LINE TO CAPTURE DATA"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applyNumberFormats="0" applyBorderFormats="0" applyFontFormats="0" applyPatternFormats="0" applyAlignmentFormats="0" applyWidthHeightFormats="1" dataCaption="Values" updatedVersion="8" minRefreshableVersion="3" showCalcMbrs="0" itemPrintTitles="1" createdVersion="3" indent="0" outline="1" outlineData="1" multipleFieldFilters="0">
  <location ref="AA796:AB801" firstHeaderRow="1" firstDataRow="1" firstDataCol="1" rowPageCount="1" colPageCount="1"/>
  <pivotFields count="10">
    <pivotField dataField="1" showAll="0"/>
    <pivotField showAll="0"/>
    <pivotField axis="axisPage" multipleItemSelectionAllowed="1" showAll="0">
      <items count="18">
        <item h="1" x="0"/>
        <item h="1" x="1"/>
        <item h="1" x="2"/>
        <item x="3"/>
        <item x="4"/>
        <item x="5"/>
        <item x="6"/>
        <item x="7"/>
        <item x="15"/>
        <item m="1" x="16"/>
        <item x="8"/>
        <item x="9"/>
        <item x="10"/>
        <item x="11"/>
        <item x="12"/>
        <item x="13"/>
        <item h="1" x="14"/>
        <item t="default"/>
      </items>
    </pivotField>
    <pivotField showAll="0"/>
    <pivotField axis="axisRow" showAll="0" sortType="ascending">
      <items count="13">
        <item h="1" m="1" x="8"/>
        <item x="3"/>
        <item h="1" m="1" x="7"/>
        <item x="0"/>
        <item h="1" m="1" x="6"/>
        <item x="4"/>
        <item h="1" m="1" x="11"/>
        <item h="1" m="1" x="10"/>
        <item x="2"/>
        <item m="1" x="9"/>
        <item h="1" x="1"/>
        <item h="1" x="5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5">
    <i>
      <x v="1"/>
    </i>
    <i>
      <x v="3"/>
    </i>
    <i>
      <x v="5"/>
    </i>
    <i>
      <x v="8"/>
    </i>
    <i t="grand">
      <x/>
    </i>
  </rowItems>
  <colItems count="1">
    <i/>
  </colItems>
  <pageFields count="1">
    <pageField fld="2" hier="-1"/>
  </pageFields>
  <dataFields count="1">
    <dataField name="Count of Airprox No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C6D73-D04B-426B-B441-5A58CD87C36C}" name="PivotTable2" cacheId="5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chartFormat="37">
  <location ref="A3:B18" firstHeaderRow="1" firstDataRow="1" firstDataCol="1"/>
  <pivotFields count="10">
    <pivotField dataField="1" showAll="0"/>
    <pivotField showAll="0"/>
    <pivotField axis="axisRow" showAll="0">
      <items count="18">
        <item h="1" m="1" x="16"/>
        <item x="0"/>
        <item x="1"/>
        <item x="2"/>
        <item x="3"/>
        <item x="4"/>
        <item x="5"/>
        <item x="6"/>
        <item x="7"/>
        <item h="1" x="15"/>
        <item x="8"/>
        <item x="9"/>
        <item x="10"/>
        <item x="11"/>
        <item x="12"/>
        <item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of Airprox No" fld="0" subtotal="count" baseField="2" baseItem="1"/>
  </dataFields>
  <chartFormats count="2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../../../02%20Airprox%20Casework/2014/2014021r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/../../02%20Airprox%20Casework/2014/2014009ss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../../../02%20Airprox%20Casework/2014/2014118as" TargetMode="External"/><Relationship Id="rId5" Type="http://schemas.openxmlformats.org/officeDocument/2006/relationships/hyperlink" Target="../../../02%20Airprox%20Casework/2014/2014117rc" TargetMode="External"/><Relationship Id="rId4" Type="http://schemas.openxmlformats.org/officeDocument/2006/relationships/hyperlink" Target="../../../02%20Airprox%20Casework/2014/2014073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O1115"/>
  <sheetViews>
    <sheetView tabSelected="1" zoomScale="85" zoomScaleNormal="85" workbookViewId="0">
      <pane xSplit="10" ySplit="1" topLeftCell="K951" activePane="bottomRight" state="frozen"/>
      <selection pane="topRight" activeCell="L1" sqref="L1"/>
      <selection pane="bottomLeft" activeCell="A2" sqref="A2"/>
      <selection pane="bottomRight" activeCell="K1" sqref="K1:K1048576"/>
    </sheetView>
  </sheetViews>
  <sheetFormatPr defaultRowHeight="14.5" x14ac:dyDescent="0.35"/>
  <cols>
    <col min="1" max="1" width="10.54296875" style="1" customWidth="1"/>
    <col min="2" max="2" width="11.54296875" style="28" customWidth="1"/>
    <col min="3" max="3" width="5.54296875" style="57" customWidth="1"/>
    <col min="4" max="4" width="18.7265625" style="1" customWidth="1"/>
    <col min="5" max="5" width="15.54296875" style="1" customWidth="1"/>
    <col min="6" max="6" width="8.26953125" style="1" customWidth="1"/>
    <col min="7" max="7" width="9.453125" style="1" customWidth="1"/>
    <col min="8" max="8" width="6.81640625" style="253" customWidth="1"/>
    <col min="9" max="9" width="24.81640625" style="1" bestFit="1" customWidth="1"/>
    <col min="10" max="10" width="4.54296875" style="137" customWidth="1"/>
    <col min="11" max="11" width="16.453125" style="298" hidden="1" customWidth="1"/>
    <col min="12" max="12" width="13.1796875" customWidth="1"/>
    <col min="13" max="13" width="11.7265625" customWidth="1"/>
    <col min="14" max="14" width="12.26953125" customWidth="1"/>
    <col min="15" max="15" width="14" bestFit="1" customWidth="1"/>
    <col min="16" max="16" width="7.81640625" bestFit="1" customWidth="1"/>
    <col min="17" max="26" width="11.7265625" customWidth="1"/>
    <col min="27" max="27" width="18.81640625" bestFit="1" customWidth="1"/>
    <col min="28" max="28" width="16.54296875" bestFit="1" customWidth="1"/>
    <col min="29" max="29" width="3" customWidth="1"/>
    <col min="30" max="30" width="3.453125" bestFit="1" customWidth="1"/>
    <col min="31" max="31" width="4.7265625" customWidth="1"/>
    <col min="32" max="32" width="7.453125" bestFit="1" customWidth="1"/>
    <col min="33" max="33" width="11.54296875" bestFit="1" customWidth="1"/>
    <col min="34" max="65" width="10.7265625" bestFit="1" customWidth="1"/>
    <col min="66" max="66" width="7.26953125" customWidth="1"/>
    <col min="67" max="67" width="11.26953125" bestFit="1" customWidth="1"/>
  </cols>
  <sheetData>
    <row r="1" spans="1:21" s="2" customFormat="1" ht="18" customHeight="1" x14ac:dyDescent="0.35">
      <c r="A1" s="14" t="s">
        <v>0</v>
      </c>
      <c r="B1" s="19" t="s">
        <v>1</v>
      </c>
      <c r="C1" s="55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223" t="s">
        <v>7</v>
      </c>
      <c r="I1" s="15" t="s">
        <v>8</v>
      </c>
      <c r="J1" s="138" t="s">
        <v>1112</v>
      </c>
      <c r="K1" s="296" t="s">
        <v>1078</v>
      </c>
      <c r="L1" s="102" t="s">
        <v>9</v>
      </c>
    </row>
    <row r="2" spans="1:21" s="2" customFormat="1" x14ac:dyDescent="0.35">
      <c r="A2" s="17">
        <v>2010004</v>
      </c>
      <c r="B2" s="20">
        <v>40221</v>
      </c>
      <c r="C2" s="56">
        <f>YEAR(B2)</f>
        <v>2010</v>
      </c>
      <c r="D2" s="110" t="s">
        <v>10</v>
      </c>
      <c r="E2" s="17" t="s">
        <v>11</v>
      </c>
      <c r="F2" s="17" t="s">
        <v>12</v>
      </c>
      <c r="G2" s="17" t="s">
        <v>13</v>
      </c>
      <c r="H2" s="224">
        <v>300</v>
      </c>
      <c r="I2" s="17" t="s">
        <v>14</v>
      </c>
      <c r="J2" s="139" t="s">
        <v>15</v>
      </c>
      <c r="K2" s="294"/>
    </row>
    <row r="3" spans="1:21" s="2" customFormat="1" x14ac:dyDescent="0.35">
      <c r="A3" s="17">
        <v>2010005</v>
      </c>
      <c r="B3" s="20">
        <v>40221</v>
      </c>
      <c r="C3" s="56">
        <f t="shared" ref="C3:C67" si="0">YEAR(B3)</f>
        <v>2010</v>
      </c>
      <c r="D3" s="110" t="s">
        <v>16</v>
      </c>
      <c r="E3" s="17" t="s">
        <v>11</v>
      </c>
      <c r="F3" s="17" t="s">
        <v>17</v>
      </c>
      <c r="G3" s="17" t="s">
        <v>18</v>
      </c>
      <c r="H3" s="224">
        <v>300</v>
      </c>
      <c r="I3" s="17" t="s">
        <v>14</v>
      </c>
      <c r="J3" s="139" t="s">
        <v>15</v>
      </c>
      <c r="K3" s="294"/>
    </row>
    <row r="4" spans="1:21" s="2" customFormat="1" x14ac:dyDescent="0.35">
      <c r="A4" s="18">
        <v>2010012</v>
      </c>
      <c r="B4" s="21">
        <v>40230</v>
      </c>
      <c r="C4" s="79">
        <f t="shared" si="0"/>
        <v>2010</v>
      </c>
      <c r="D4" s="18" t="s">
        <v>19</v>
      </c>
      <c r="E4" s="18" t="s">
        <v>20</v>
      </c>
      <c r="F4" s="18" t="s">
        <v>21</v>
      </c>
      <c r="G4" s="18" t="s">
        <v>22</v>
      </c>
      <c r="H4" s="225">
        <v>7000</v>
      </c>
      <c r="I4" s="18" t="s">
        <v>23</v>
      </c>
      <c r="J4" s="140" t="s">
        <v>24</v>
      </c>
      <c r="K4" s="294"/>
      <c r="U4"/>
    </row>
    <row r="5" spans="1:21" s="2" customFormat="1" x14ac:dyDescent="0.35">
      <c r="A5" s="16">
        <v>2010050</v>
      </c>
      <c r="B5" s="22">
        <v>40307</v>
      </c>
      <c r="C5" s="79">
        <f t="shared" si="0"/>
        <v>2010</v>
      </c>
      <c r="D5" s="16" t="s">
        <v>25</v>
      </c>
      <c r="E5" s="16" t="s">
        <v>26</v>
      </c>
      <c r="F5" s="16" t="s">
        <v>27</v>
      </c>
      <c r="G5" s="16" t="s">
        <v>28</v>
      </c>
      <c r="H5" s="226">
        <v>850</v>
      </c>
      <c r="I5" s="16" t="s">
        <v>29</v>
      </c>
      <c r="J5" s="134" t="s">
        <v>24</v>
      </c>
      <c r="K5" s="294"/>
      <c r="U5"/>
    </row>
    <row r="6" spans="1:21" s="2" customFormat="1" x14ac:dyDescent="0.35">
      <c r="A6" s="17">
        <v>2010142</v>
      </c>
      <c r="B6" s="20">
        <v>40442</v>
      </c>
      <c r="C6" s="56">
        <f t="shared" si="0"/>
        <v>2010</v>
      </c>
      <c r="D6" s="17" t="s">
        <v>30</v>
      </c>
      <c r="E6" s="17" t="s">
        <v>11</v>
      </c>
      <c r="F6" s="17" t="s">
        <v>31</v>
      </c>
      <c r="G6" s="17" t="s">
        <v>32</v>
      </c>
      <c r="H6" s="224">
        <v>1200</v>
      </c>
      <c r="I6" s="17" t="s">
        <v>33</v>
      </c>
      <c r="J6" s="139" t="s">
        <v>34</v>
      </c>
      <c r="K6" s="294"/>
      <c r="U6"/>
    </row>
    <row r="7" spans="1:21" s="2" customFormat="1" ht="15" thickBot="1" x14ac:dyDescent="0.4">
      <c r="A7" s="34">
        <v>2010173</v>
      </c>
      <c r="B7" s="35">
        <v>40507</v>
      </c>
      <c r="C7" s="80">
        <f t="shared" si="0"/>
        <v>2010</v>
      </c>
      <c r="D7" s="111" t="s">
        <v>35</v>
      </c>
      <c r="E7" s="34" t="s">
        <v>11</v>
      </c>
      <c r="F7" s="34" t="s">
        <v>36</v>
      </c>
      <c r="G7" s="34" t="s">
        <v>37</v>
      </c>
      <c r="H7" s="227">
        <v>500</v>
      </c>
      <c r="I7" s="34" t="s">
        <v>38</v>
      </c>
      <c r="J7" s="141" t="s">
        <v>24</v>
      </c>
      <c r="K7" s="294"/>
      <c r="U7"/>
    </row>
    <row r="8" spans="1:21" s="2" customFormat="1" x14ac:dyDescent="0.35">
      <c r="A8" s="32">
        <v>2012002</v>
      </c>
      <c r="B8" s="33">
        <v>40916</v>
      </c>
      <c r="C8" s="81">
        <f t="shared" si="0"/>
        <v>2012</v>
      </c>
      <c r="D8" s="32" t="s">
        <v>39</v>
      </c>
      <c r="E8" s="32" t="s">
        <v>26</v>
      </c>
      <c r="F8" s="32" t="s">
        <v>40</v>
      </c>
      <c r="G8" s="32" t="s">
        <v>41</v>
      </c>
      <c r="H8" s="228">
        <v>50</v>
      </c>
      <c r="I8" s="32" t="s">
        <v>42</v>
      </c>
      <c r="J8" s="142" t="s">
        <v>43</v>
      </c>
      <c r="K8" s="294"/>
      <c r="U8"/>
    </row>
    <row r="9" spans="1:21" s="2" customFormat="1" x14ac:dyDescent="0.35">
      <c r="A9" s="32">
        <v>2012118</v>
      </c>
      <c r="B9" s="33">
        <v>41130</v>
      </c>
      <c r="C9" s="79">
        <f t="shared" si="0"/>
        <v>2012</v>
      </c>
      <c r="D9" s="32" t="s">
        <v>44</v>
      </c>
      <c r="E9" s="32" t="s">
        <v>45</v>
      </c>
      <c r="F9" s="32" t="s">
        <v>46</v>
      </c>
      <c r="G9" s="32" t="s">
        <v>47</v>
      </c>
      <c r="H9" s="228">
        <v>11000</v>
      </c>
      <c r="I9" s="32" t="s">
        <v>48</v>
      </c>
      <c r="J9" s="142" t="s">
        <v>24</v>
      </c>
      <c r="K9" s="294"/>
      <c r="U9"/>
    </row>
    <row r="10" spans="1:21" s="2" customFormat="1" x14ac:dyDescent="0.35">
      <c r="A10" s="16">
        <v>2012134</v>
      </c>
      <c r="B10" s="22">
        <v>41155</v>
      </c>
      <c r="C10" s="79">
        <f t="shared" si="0"/>
        <v>2012</v>
      </c>
      <c r="D10" s="16" t="s">
        <v>49</v>
      </c>
      <c r="E10" s="16" t="s">
        <v>26</v>
      </c>
      <c r="F10" s="16" t="s">
        <v>50</v>
      </c>
      <c r="G10" s="16" t="s">
        <v>51</v>
      </c>
      <c r="H10" s="226">
        <v>1300</v>
      </c>
      <c r="I10" s="16" t="s">
        <v>52</v>
      </c>
      <c r="J10" s="134" t="s">
        <v>15</v>
      </c>
      <c r="K10" s="294"/>
      <c r="U10"/>
    </row>
    <row r="11" spans="1:21" s="2" customFormat="1" x14ac:dyDescent="0.35">
      <c r="A11" s="16">
        <v>2012166</v>
      </c>
      <c r="B11" s="22">
        <v>41245</v>
      </c>
      <c r="C11" s="79">
        <f t="shared" ref="C11" si="1">YEAR(B11)</f>
        <v>2012</v>
      </c>
      <c r="D11" s="16" t="s">
        <v>53</v>
      </c>
      <c r="E11" s="16" t="s">
        <v>20</v>
      </c>
      <c r="F11" s="16" t="s">
        <v>54</v>
      </c>
      <c r="G11" s="16" t="s">
        <v>55</v>
      </c>
      <c r="H11" s="226">
        <v>4000</v>
      </c>
      <c r="I11" s="16" t="s">
        <v>56</v>
      </c>
      <c r="J11" s="134" t="s">
        <v>24</v>
      </c>
      <c r="K11" s="294"/>
      <c r="M11"/>
      <c r="N11"/>
      <c r="O11"/>
      <c r="P11"/>
      <c r="Q11"/>
      <c r="R11"/>
      <c r="S11"/>
      <c r="T11"/>
      <c r="U11"/>
    </row>
    <row r="12" spans="1:21" ht="15" thickBot="1" x14ac:dyDescent="0.4">
      <c r="A12" s="107">
        <v>2012175</v>
      </c>
      <c r="B12" s="108">
        <v>41273</v>
      </c>
      <c r="C12" s="109">
        <f t="shared" si="0"/>
        <v>2012</v>
      </c>
      <c r="D12" s="107" t="s">
        <v>57</v>
      </c>
      <c r="E12" s="107" t="s">
        <v>20</v>
      </c>
      <c r="F12" s="107" t="s">
        <v>58</v>
      </c>
      <c r="G12" s="107" t="s">
        <v>59</v>
      </c>
      <c r="H12" s="229">
        <v>1500</v>
      </c>
      <c r="I12" s="107" t="s">
        <v>60</v>
      </c>
      <c r="J12" s="143" t="s">
        <v>24</v>
      </c>
      <c r="K12" s="294"/>
    </row>
    <row r="13" spans="1:21" x14ac:dyDescent="0.35">
      <c r="A13" s="36">
        <v>2014009</v>
      </c>
      <c r="B13" s="37">
        <v>41674</v>
      </c>
      <c r="C13" s="81">
        <f t="shared" si="0"/>
        <v>2014</v>
      </c>
      <c r="D13" s="38" t="s">
        <v>61</v>
      </c>
      <c r="E13" s="38" t="s">
        <v>26</v>
      </c>
      <c r="F13" s="38" t="s">
        <v>62</v>
      </c>
      <c r="G13" s="38" t="s">
        <v>63</v>
      </c>
      <c r="H13" s="40">
        <v>600</v>
      </c>
      <c r="I13" s="38" t="s">
        <v>64</v>
      </c>
      <c r="J13" s="39" t="s">
        <v>34</v>
      </c>
      <c r="K13" s="297"/>
    </row>
    <row r="14" spans="1:21" x14ac:dyDescent="0.35">
      <c r="A14" s="7">
        <v>2014021</v>
      </c>
      <c r="B14" s="24">
        <v>41697</v>
      </c>
      <c r="C14" s="83">
        <f t="shared" si="0"/>
        <v>2014</v>
      </c>
      <c r="D14" s="106" t="s">
        <v>65</v>
      </c>
      <c r="E14" s="8" t="s">
        <v>11</v>
      </c>
      <c r="F14" s="8" t="s">
        <v>66</v>
      </c>
      <c r="G14" s="8" t="s">
        <v>67</v>
      </c>
      <c r="H14" s="10">
        <v>100</v>
      </c>
      <c r="I14" s="8" t="s">
        <v>68</v>
      </c>
      <c r="J14" s="30" t="s">
        <v>24</v>
      </c>
      <c r="K14" s="297"/>
    </row>
    <row r="15" spans="1:21" x14ac:dyDescent="0.35">
      <c r="A15" s="7">
        <v>2014073</v>
      </c>
      <c r="B15" s="24">
        <v>41789</v>
      </c>
      <c r="C15" s="83">
        <f t="shared" si="0"/>
        <v>2014</v>
      </c>
      <c r="D15" s="9" t="s">
        <v>69</v>
      </c>
      <c r="E15" s="8" t="s">
        <v>11</v>
      </c>
      <c r="F15" s="8" t="s">
        <v>70</v>
      </c>
      <c r="G15" s="8" t="s">
        <v>71</v>
      </c>
      <c r="H15" s="10">
        <v>1500</v>
      </c>
      <c r="I15" s="8" t="s">
        <v>72</v>
      </c>
      <c r="J15" s="30" t="s">
        <v>24</v>
      </c>
      <c r="K15" s="297"/>
    </row>
    <row r="16" spans="1:21" x14ac:dyDescent="0.35">
      <c r="A16" s="7">
        <v>2014117</v>
      </c>
      <c r="B16" s="24">
        <v>41842</v>
      </c>
      <c r="C16" s="83">
        <f t="shared" si="0"/>
        <v>2014</v>
      </c>
      <c r="D16" s="9" t="s">
        <v>53</v>
      </c>
      <c r="E16" s="8" t="s">
        <v>11</v>
      </c>
      <c r="F16" s="8" t="s">
        <v>73</v>
      </c>
      <c r="G16" s="8" t="s">
        <v>74</v>
      </c>
      <c r="H16" s="10">
        <v>700</v>
      </c>
      <c r="I16" s="8" t="s">
        <v>75</v>
      </c>
      <c r="J16" s="30" t="s">
        <v>76</v>
      </c>
      <c r="K16" s="297"/>
    </row>
    <row r="17" spans="1:12" x14ac:dyDescent="0.35">
      <c r="A17" s="3">
        <v>2014118</v>
      </c>
      <c r="B17" s="23">
        <v>41844</v>
      </c>
      <c r="C17" s="79">
        <f t="shared" si="0"/>
        <v>2014</v>
      </c>
      <c r="D17" s="4" t="s">
        <v>65</v>
      </c>
      <c r="E17" s="5" t="s">
        <v>20</v>
      </c>
      <c r="F17" s="5" t="s">
        <v>77</v>
      </c>
      <c r="G17" s="5" t="s">
        <v>78</v>
      </c>
      <c r="H17" s="6">
        <v>550</v>
      </c>
      <c r="I17" s="5" t="s">
        <v>79</v>
      </c>
      <c r="J17" s="29" t="s">
        <v>24</v>
      </c>
      <c r="K17" s="297"/>
    </row>
    <row r="18" spans="1:12" x14ac:dyDescent="0.35">
      <c r="A18" s="6">
        <v>2014187</v>
      </c>
      <c r="B18" s="25">
        <v>41898</v>
      </c>
      <c r="C18" s="79">
        <f t="shared" si="0"/>
        <v>2014</v>
      </c>
      <c r="D18" s="4" t="s">
        <v>80</v>
      </c>
      <c r="E18" s="5" t="s">
        <v>26</v>
      </c>
      <c r="F18" s="5" t="s">
        <v>81</v>
      </c>
      <c r="G18" s="5" t="s">
        <v>82</v>
      </c>
      <c r="H18" s="6">
        <v>1000</v>
      </c>
      <c r="I18" s="5" t="s">
        <v>83</v>
      </c>
      <c r="J18" s="29" t="s">
        <v>34</v>
      </c>
      <c r="K18" s="297"/>
      <c r="L18" s="67"/>
    </row>
    <row r="19" spans="1:12" x14ac:dyDescent="0.35">
      <c r="A19" s="10">
        <v>2014194</v>
      </c>
      <c r="B19" s="26">
        <v>41912</v>
      </c>
      <c r="C19" s="83">
        <f t="shared" si="0"/>
        <v>2014</v>
      </c>
      <c r="D19" s="9" t="s">
        <v>84</v>
      </c>
      <c r="E19" s="8" t="s">
        <v>11</v>
      </c>
      <c r="F19" s="8" t="s">
        <v>85</v>
      </c>
      <c r="G19" s="8" t="s">
        <v>86</v>
      </c>
      <c r="H19" s="10">
        <v>1000</v>
      </c>
      <c r="I19" s="8" t="s">
        <v>87</v>
      </c>
      <c r="J19" s="30" t="s">
        <v>34</v>
      </c>
      <c r="K19" s="297"/>
    </row>
    <row r="20" spans="1:12" x14ac:dyDescent="0.35">
      <c r="A20" s="10">
        <v>2014198</v>
      </c>
      <c r="B20" s="26">
        <v>41914</v>
      </c>
      <c r="C20" s="83">
        <f t="shared" si="0"/>
        <v>2014</v>
      </c>
      <c r="D20" s="9" t="s">
        <v>88</v>
      </c>
      <c r="E20" s="8" t="s">
        <v>11</v>
      </c>
      <c r="F20" s="8" t="s">
        <v>89</v>
      </c>
      <c r="G20" s="8" t="s">
        <v>90</v>
      </c>
      <c r="H20" s="10">
        <v>150</v>
      </c>
      <c r="I20" s="8" t="s">
        <v>91</v>
      </c>
      <c r="J20" s="30" t="s">
        <v>76</v>
      </c>
      <c r="K20" s="297"/>
    </row>
    <row r="21" spans="1:12" ht="15" thickBot="1" x14ac:dyDescent="0.4">
      <c r="A21" s="43">
        <v>2014233</v>
      </c>
      <c r="B21" s="44">
        <v>41988</v>
      </c>
      <c r="C21" s="84">
        <f t="shared" si="0"/>
        <v>2014</v>
      </c>
      <c r="D21" s="45" t="s">
        <v>92</v>
      </c>
      <c r="E21" s="46" t="s">
        <v>11</v>
      </c>
      <c r="F21" s="46" t="s">
        <v>93</v>
      </c>
      <c r="G21" s="46" t="s">
        <v>94</v>
      </c>
      <c r="H21" s="43">
        <v>1700</v>
      </c>
      <c r="I21" s="46" t="s">
        <v>95</v>
      </c>
      <c r="J21" s="47" t="s">
        <v>15</v>
      </c>
      <c r="K21" s="297"/>
    </row>
    <row r="22" spans="1:12" x14ac:dyDescent="0.35">
      <c r="A22" s="48">
        <v>2015005</v>
      </c>
      <c r="B22" s="49">
        <v>42025</v>
      </c>
      <c r="C22" s="81">
        <f t="shared" si="0"/>
        <v>2015</v>
      </c>
      <c r="D22" s="50" t="s">
        <v>96</v>
      </c>
      <c r="E22" s="51" t="s">
        <v>45</v>
      </c>
      <c r="F22" s="51" t="s">
        <v>97</v>
      </c>
      <c r="G22" s="51" t="s">
        <v>98</v>
      </c>
      <c r="H22" s="48">
        <v>7000</v>
      </c>
      <c r="I22" s="51" t="s">
        <v>99</v>
      </c>
      <c r="J22" s="52" t="s">
        <v>43</v>
      </c>
      <c r="K22" s="297"/>
    </row>
    <row r="23" spans="1:12" x14ac:dyDescent="0.35">
      <c r="A23" s="40">
        <v>2015017</v>
      </c>
      <c r="B23" s="41">
        <v>42056</v>
      </c>
      <c r="C23" s="79">
        <f t="shared" si="0"/>
        <v>2015</v>
      </c>
      <c r="D23" s="42" t="s">
        <v>100</v>
      </c>
      <c r="E23" s="38" t="s">
        <v>26</v>
      </c>
      <c r="F23" s="38" t="s">
        <v>101</v>
      </c>
      <c r="G23" s="38" t="s">
        <v>102</v>
      </c>
      <c r="H23" s="40">
        <v>2100</v>
      </c>
      <c r="I23" s="38" t="s">
        <v>103</v>
      </c>
      <c r="J23" s="39" t="s">
        <v>24</v>
      </c>
      <c r="K23" s="297"/>
    </row>
    <row r="24" spans="1:12" x14ac:dyDescent="0.35">
      <c r="A24" s="11">
        <v>2015024</v>
      </c>
      <c r="B24" s="27">
        <v>42078</v>
      </c>
      <c r="C24" s="85">
        <f t="shared" si="0"/>
        <v>2015</v>
      </c>
      <c r="D24" s="12" t="s">
        <v>53</v>
      </c>
      <c r="E24" s="13" t="s">
        <v>11</v>
      </c>
      <c r="F24" s="13" t="s">
        <v>73</v>
      </c>
      <c r="G24" s="13" t="s">
        <v>104</v>
      </c>
      <c r="H24" s="11">
        <v>1800</v>
      </c>
      <c r="I24" s="13" t="s">
        <v>75</v>
      </c>
      <c r="J24" s="31" t="s">
        <v>24</v>
      </c>
      <c r="K24" s="297"/>
    </row>
    <row r="25" spans="1:12" x14ac:dyDescent="0.35">
      <c r="A25" s="11">
        <v>2015046</v>
      </c>
      <c r="B25" s="27">
        <v>42105</v>
      </c>
      <c r="C25" s="85">
        <f t="shared" si="0"/>
        <v>2015</v>
      </c>
      <c r="D25" s="12" t="s">
        <v>105</v>
      </c>
      <c r="E25" s="13" t="s">
        <v>11</v>
      </c>
      <c r="F25" s="13" t="s">
        <v>106</v>
      </c>
      <c r="G25" s="13" t="s">
        <v>107</v>
      </c>
      <c r="H25" s="11">
        <v>1600</v>
      </c>
      <c r="I25" s="13" t="s">
        <v>108</v>
      </c>
      <c r="J25" s="31" t="s">
        <v>15</v>
      </c>
      <c r="K25" s="297"/>
    </row>
    <row r="26" spans="1:12" x14ac:dyDescent="0.35">
      <c r="A26" s="11">
        <v>2015049</v>
      </c>
      <c r="B26" s="27">
        <v>42113</v>
      </c>
      <c r="C26" s="85">
        <f t="shared" si="0"/>
        <v>2015</v>
      </c>
      <c r="D26" s="12" t="s">
        <v>109</v>
      </c>
      <c r="E26" s="13" t="s">
        <v>11</v>
      </c>
      <c r="F26" s="13" t="s">
        <v>110</v>
      </c>
      <c r="G26" s="13" t="s">
        <v>59</v>
      </c>
      <c r="H26" s="11">
        <v>2000</v>
      </c>
      <c r="I26" s="13" t="s">
        <v>111</v>
      </c>
      <c r="J26" s="31" t="s">
        <v>34</v>
      </c>
      <c r="K26" s="297"/>
    </row>
    <row r="27" spans="1:12" x14ac:dyDescent="0.35">
      <c r="A27" s="6">
        <v>2015051</v>
      </c>
      <c r="B27" s="25">
        <v>42118</v>
      </c>
      <c r="C27" s="79">
        <f t="shared" si="0"/>
        <v>2015</v>
      </c>
      <c r="D27" s="4" t="s">
        <v>10</v>
      </c>
      <c r="E27" s="5" t="s">
        <v>26</v>
      </c>
      <c r="F27" s="5" t="s">
        <v>112</v>
      </c>
      <c r="G27" s="5" t="s">
        <v>113</v>
      </c>
      <c r="H27" s="6">
        <v>700</v>
      </c>
      <c r="I27" s="5" t="s">
        <v>114</v>
      </c>
      <c r="J27" s="29" t="s">
        <v>34</v>
      </c>
      <c r="K27" s="297"/>
    </row>
    <row r="28" spans="1:12" x14ac:dyDescent="0.35">
      <c r="A28" s="11">
        <v>2015052</v>
      </c>
      <c r="B28" s="27">
        <v>42114</v>
      </c>
      <c r="C28" s="85">
        <f t="shared" si="0"/>
        <v>2015</v>
      </c>
      <c r="D28" s="12" t="s">
        <v>115</v>
      </c>
      <c r="E28" s="13" t="s">
        <v>11</v>
      </c>
      <c r="F28" s="13" t="s">
        <v>116</v>
      </c>
      <c r="G28" s="13" t="s">
        <v>117</v>
      </c>
      <c r="H28" s="11">
        <v>2500</v>
      </c>
      <c r="I28" s="13" t="s">
        <v>118</v>
      </c>
      <c r="J28" s="31" t="s">
        <v>34</v>
      </c>
      <c r="K28" s="297"/>
    </row>
    <row r="29" spans="1:12" x14ac:dyDescent="0.35">
      <c r="A29" s="11">
        <v>2015054</v>
      </c>
      <c r="B29" s="27">
        <v>42119</v>
      </c>
      <c r="C29" s="85">
        <f t="shared" si="0"/>
        <v>2015</v>
      </c>
      <c r="D29" s="12" t="s">
        <v>119</v>
      </c>
      <c r="E29" s="13" t="s">
        <v>11</v>
      </c>
      <c r="F29" s="13" t="s">
        <v>120</v>
      </c>
      <c r="G29" s="13" t="s">
        <v>121</v>
      </c>
      <c r="H29" s="11">
        <v>2200</v>
      </c>
      <c r="I29" s="13" t="s">
        <v>122</v>
      </c>
      <c r="J29" s="31" t="s">
        <v>76</v>
      </c>
      <c r="K29" s="297"/>
    </row>
    <row r="30" spans="1:12" x14ac:dyDescent="0.35">
      <c r="A30" s="6">
        <v>2015060</v>
      </c>
      <c r="B30" s="25">
        <v>42127</v>
      </c>
      <c r="C30" s="79">
        <f t="shared" si="0"/>
        <v>2015</v>
      </c>
      <c r="D30" s="4" t="s">
        <v>123</v>
      </c>
      <c r="E30" s="5" t="s">
        <v>45</v>
      </c>
      <c r="F30" s="5" t="s">
        <v>124</v>
      </c>
      <c r="G30" s="5" t="s">
        <v>32</v>
      </c>
      <c r="H30" s="6">
        <v>10000</v>
      </c>
      <c r="I30" s="5" t="s">
        <v>125</v>
      </c>
      <c r="J30" s="29" t="s">
        <v>24</v>
      </c>
      <c r="K30" s="297"/>
    </row>
    <row r="31" spans="1:12" x14ac:dyDescent="0.35">
      <c r="A31" s="6">
        <v>2015073</v>
      </c>
      <c r="B31" s="25">
        <v>42152</v>
      </c>
      <c r="C31" s="79">
        <f t="shared" si="0"/>
        <v>2015</v>
      </c>
      <c r="D31" s="4" t="s">
        <v>53</v>
      </c>
      <c r="E31" s="5" t="s">
        <v>20</v>
      </c>
      <c r="F31" s="5" t="s">
        <v>126</v>
      </c>
      <c r="G31" s="5" t="s">
        <v>127</v>
      </c>
      <c r="H31" s="6">
        <v>13500</v>
      </c>
      <c r="I31" s="5" t="s">
        <v>128</v>
      </c>
      <c r="J31" s="29" t="s">
        <v>24</v>
      </c>
      <c r="K31" s="297"/>
    </row>
    <row r="32" spans="1:12" x14ac:dyDescent="0.35">
      <c r="A32" s="11">
        <v>2015082</v>
      </c>
      <c r="B32" s="27">
        <v>42132</v>
      </c>
      <c r="C32" s="85">
        <f t="shared" si="0"/>
        <v>2015</v>
      </c>
      <c r="D32" s="12" t="s">
        <v>129</v>
      </c>
      <c r="E32" s="13" t="s">
        <v>11</v>
      </c>
      <c r="F32" s="13" t="s">
        <v>130</v>
      </c>
      <c r="G32" s="13" t="s">
        <v>131</v>
      </c>
      <c r="H32" s="11">
        <v>4900</v>
      </c>
      <c r="I32" s="13" t="s">
        <v>132</v>
      </c>
      <c r="J32" s="31" t="s">
        <v>34</v>
      </c>
      <c r="K32" s="297"/>
    </row>
    <row r="33" spans="1:20" x14ac:dyDescent="0.35">
      <c r="A33" s="11">
        <v>2015084</v>
      </c>
      <c r="B33" s="27">
        <v>42154</v>
      </c>
      <c r="C33" s="85">
        <f t="shared" si="0"/>
        <v>2015</v>
      </c>
      <c r="D33" s="12" t="s">
        <v>133</v>
      </c>
      <c r="E33" s="13" t="s">
        <v>11</v>
      </c>
      <c r="F33" s="13" t="s">
        <v>134</v>
      </c>
      <c r="G33" s="13" t="s">
        <v>98</v>
      </c>
      <c r="H33" s="11">
        <v>2000</v>
      </c>
      <c r="I33" s="13" t="s">
        <v>135</v>
      </c>
      <c r="J33" s="31" t="s">
        <v>34</v>
      </c>
      <c r="K33" s="297"/>
    </row>
    <row r="34" spans="1:20" x14ac:dyDescent="0.35">
      <c r="A34" s="11">
        <v>2015086</v>
      </c>
      <c r="B34" s="27">
        <v>42172</v>
      </c>
      <c r="C34" s="85">
        <f t="shared" si="0"/>
        <v>2015</v>
      </c>
      <c r="D34" s="12" t="s">
        <v>136</v>
      </c>
      <c r="E34" s="13" t="s">
        <v>11</v>
      </c>
      <c r="F34" s="13" t="s">
        <v>137</v>
      </c>
      <c r="G34" s="13" t="s">
        <v>138</v>
      </c>
      <c r="H34" s="11">
        <v>1500</v>
      </c>
      <c r="I34" s="13" t="s">
        <v>48</v>
      </c>
      <c r="J34" s="31" t="s">
        <v>76</v>
      </c>
      <c r="K34" s="297"/>
      <c r="L34" s="2"/>
      <c r="T34" s="58"/>
    </row>
    <row r="35" spans="1:20" x14ac:dyDescent="0.35">
      <c r="A35" s="11">
        <v>2015096</v>
      </c>
      <c r="B35" s="27">
        <v>42166</v>
      </c>
      <c r="C35" s="85">
        <f t="shared" si="0"/>
        <v>2015</v>
      </c>
      <c r="D35" s="12" t="s">
        <v>139</v>
      </c>
      <c r="E35" s="13" t="s">
        <v>11</v>
      </c>
      <c r="F35" s="13" t="s">
        <v>140</v>
      </c>
      <c r="G35" s="13" t="s">
        <v>141</v>
      </c>
      <c r="H35" s="11">
        <v>1430</v>
      </c>
      <c r="I35" s="13" t="s">
        <v>142</v>
      </c>
      <c r="J35" s="31" t="s">
        <v>34</v>
      </c>
      <c r="K35" s="297"/>
      <c r="L35" s="2"/>
    </row>
    <row r="36" spans="1:20" x14ac:dyDescent="0.35">
      <c r="A36" s="11">
        <v>2015106</v>
      </c>
      <c r="B36" s="27">
        <v>42194</v>
      </c>
      <c r="C36" s="85">
        <f t="shared" si="0"/>
        <v>2015</v>
      </c>
      <c r="D36" s="12" t="s">
        <v>143</v>
      </c>
      <c r="E36" s="13" t="s">
        <v>11</v>
      </c>
      <c r="F36" s="13" t="s">
        <v>106</v>
      </c>
      <c r="G36" s="13" t="s">
        <v>144</v>
      </c>
      <c r="H36" s="11">
        <v>4000</v>
      </c>
      <c r="I36" s="13" t="s">
        <v>48</v>
      </c>
      <c r="J36" s="31" t="s">
        <v>76</v>
      </c>
      <c r="K36" s="297"/>
      <c r="L36" s="2"/>
    </row>
    <row r="37" spans="1:20" x14ac:dyDescent="0.35">
      <c r="A37" s="11">
        <v>2015109</v>
      </c>
      <c r="B37" s="27">
        <v>42194</v>
      </c>
      <c r="C37" s="85">
        <f t="shared" si="0"/>
        <v>2015</v>
      </c>
      <c r="D37" s="12" t="s">
        <v>145</v>
      </c>
      <c r="E37" s="13" t="s">
        <v>11</v>
      </c>
      <c r="F37" s="13" t="s">
        <v>146</v>
      </c>
      <c r="G37" s="13" t="s">
        <v>147</v>
      </c>
      <c r="H37" s="11">
        <v>1800</v>
      </c>
      <c r="I37" s="13" t="s">
        <v>95</v>
      </c>
      <c r="J37" s="31" t="s">
        <v>34</v>
      </c>
      <c r="K37" s="297"/>
      <c r="L37" s="2"/>
    </row>
    <row r="38" spans="1:20" x14ac:dyDescent="0.35">
      <c r="A38" s="11">
        <v>2015117</v>
      </c>
      <c r="B38" s="27">
        <v>42211</v>
      </c>
      <c r="C38" s="85">
        <f t="shared" si="0"/>
        <v>2015</v>
      </c>
      <c r="D38" s="12" t="s">
        <v>148</v>
      </c>
      <c r="E38" s="13" t="s">
        <v>11</v>
      </c>
      <c r="F38" s="13" t="s">
        <v>149</v>
      </c>
      <c r="G38" s="13" t="s">
        <v>150</v>
      </c>
      <c r="H38" s="11">
        <v>1100</v>
      </c>
      <c r="I38" s="13" t="s">
        <v>151</v>
      </c>
      <c r="J38" s="31" t="s">
        <v>76</v>
      </c>
      <c r="K38" s="297"/>
      <c r="L38" s="2"/>
    </row>
    <row r="39" spans="1:20" x14ac:dyDescent="0.35">
      <c r="A39" s="11">
        <v>2015118</v>
      </c>
      <c r="B39" s="27">
        <v>42211</v>
      </c>
      <c r="C39" s="85">
        <f t="shared" si="0"/>
        <v>2015</v>
      </c>
      <c r="D39" s="12" t="s">
        <v>109</v>
      </c>
      <c r="E39" s="13" t="s">
        <v>11</v>
      </c>
      <c r="F39" s="13" t="s">
        <v>152</v>
      </c>
      <c r="G39" s="13" t="s">
        <v>153</v>
      </c>
      <c r="H39" s="11">
        <v>650</v>
      </c>
      <c r="I39" s="13" t="s">
        <v>151</v>
      </c>
      <c r="J39" s="31" t="s">
        <v>15</v>
      </c>
      <c r="K39" s="297"/>
      <c r="L39" s="2"/>
    </row>
    <row r="40" spans="1:20" x14ac:dyDescent="0.35">
      <c r="A40" s="11">
        <v>2015129</v>
      </c>
      <c r="B40" s="27">
        <v>42227</v>
      </c>
      <c r="C40" s="85">
        <f t="shared" si="0"/>
        <v>2015</v>
      </c>
      <c r="D40" s="12" t="s">
        <v>154</v>
      </c>
      <c r="E40" s="13" t="s">
        <v>11</v>
      </c>
      <c r="F40" s="13" t="s">
        <v>17</v>
      </c>
      <c r="G40" s="13" t="s">
        <v>155</v>
      </c>
      <c r="H40" s="11">
        <v>1000</v>
      </c>
      <c r="I40" s="13" t="s">
        <v>156</v>
      </c>
      <c r="J40" s="31" t="s">
        <v>76</v>
      </c>
      <c r="K40" s="297"/>
      <c r="L40" s="2"/>
    </row>
    <row r="41" spans="1:20" x14ac:dyDescent="0.35">
      <c r="A41" s="6">
        <v>2015139</v>
      </c>
      <c r="B41" s="25">
        <v>42233</v>
      </c>
      <c r="C41" s="79">
        <f t="shared" si="0"/>
        <v>2015</v>
      </c>
      <c r="D41" s="4" t="s">
        <v>19</v>
      </c>
      <c r="E41" s="5" t="s">
        <v>20</v>
      </c>
      <c r="F41" s="5" t="s">
        <v>58</v>
      </c>
      <c r="G41" s="5" t="s">
        <v>157</v>
      </c>
      <c r="H41" s="6">
        <v>110</v>
      </c>
      <c r="I41" s="5" t="s">
        <v>75</v>
      </c>
      <c r="J41" s="29" t="s">
        <v>24</v>
      </c>
      <c r="K41" s="297"/>
      <c r="L41" s="2"/>
    </row>
    <row r="42" spans="1:20" x14ac:dyDescent="0.35">
      <c r="A42" s="11">
        <v>2015141</v>
      </c>
      <c r="B42" s="27">
        <v>42243</v>
      </c>
      <c r="C42" s="85">
        <f t="shared" si="0"/>
        <v>2015</v>
      </c>
      <c r="D42" s="12" t="s">
        <v>158</v>
      </c>
      <c r="E42" s="13" t="s">
        <v>11</v>
      </c>
      <c r="F42" s="13" t="s">
        <v>159</v>
      </c>
      <c r="G42" s="13" t="s">
        <v>160</v>
      </c>
      <c r="H42" s="11">
        <v>2800</v>
      </c>
      <c r="I42" s="13" t="s">
        <v>161</v>
      </c>
      <c r="J42" s="31" t="s">
        <v>76</v>
      </c>
      <c r="K42" s="297"/>
    </row>
    <row r="43" spans="1:20" x14ac:dyDescent="0.35">
      <c r="A43" s="6">
        <v>2015143</v>
      </c>
      <c r="B43" s="25">
        <v>42235</v>
      </c>
      <c r="C43" s="79">
        <f t="shared" si="0"/>
        <v>2015</v>
      </c>
      <c r="D43" s="4" t="s">
        <v>162</v>
      </c>
      <c r="E43" s="5" t="s">
        <v>20</v>
      </c>
      <c r="F43" s="5" t="s">
        <v>163</v>
      </c>
      <c r="G43" s="5" t="s">
        <v>164</v>
      </c>
      <c r="H43" s="6">
        <v>1500</v>
      </c>
      <c r="I43" s="5" t="s">
        <v>165</v>
      </c>
      <c r="J43" s="29" t="s">
        <v>34</v>
      </c>
      <c r="K43" s="297"/>
    </row>
    <row r="44" spans="1:20" x14ac:dyDescent="0.35">
      <c r="A44" s="11">
        <v>2015155</v>
      </c>
      <c r="B44" s="27">
        <v>42260</v>
      </c>
      <c r="C44" s="85">
        <f t="shared" si="0"/>
        <v>2015</v>
      </c>
      <c r="D44" s="12" t="s">
        <v>166</v>
      </c>
      <c r="E44" s="13" t="s">
        <v>11</v>
      </c>
      <c r="F44" s="13" t="s">
        <v>167</v>
      </c>
      <c r="G44" s="13" t="s">
        <v>168</v>
      </c>
      <c r="H44" s="11">
        <v>4000</v>
      </c>
      <c r="I44" s="13" t="s">
        <v>169</v>
      </c>
      <c r="J44" s="31" t="s">
        <v>76</v>
      </c>
      <c r="K44" s="297"/>
    </row>
    <row r="45" spans="1:20" x14ac:dyDescent="0.35">
      <c r="A45" s="11">
        <v>2015157</v>
      </c>
      <c r="B45" s="27">
        <v>42260</v>
      </c>
      <c r="C45" s="85">
        <f t="shared" si="0"/>
        <v>2015</v>
      </c>
      <c r="D45" s="12" t="s">
        <v>170</v>
      </c>
      <c r="E45" s="13" t="s">
        <v>11</v>
      </c>
      <c r="F45" s="13" t="s">
        <v>73</v>
      </c>
      <c r="G45" s="13" t="s">
        <v>171</v>
      </c>
      <c r="H45" s="11">
        <v>2000</v>
      </c>
      <c r="I45" s="13" t="s">
        <v>111</v>
      </c>
      <c r="J45" s="31" t="s">
        <v>76</v>
      </c>
      <c r="K45" s="297"/>
    </row>
    <row r="46" spans="1:20" x14ac:dyDescent="0.35">
      <c r="A46" s="11">
        <v>2015162</v>
      </c>
      <c r="B46" s="27">
        <v>42269</v>
      </c>
      <c r="C46" s="85">
        <f t="shared" si="0"/>
        <v>2015</v>
      </c>
      <c r="D46" s="12" t="s">
        <v>57</v>
      </c>
      <c r="E46" s="13" t="s">
        <v>11</v>
      </c>
      <c r="F46" s="13" t="s">
        <v>73</v>
      </c>
      <c r="G46" s="13" t="s">
        <v>172</v>
      </c>
      <c r="H46" s="11">
        <v>2000</v>
      </c>
      <c r="I46" s="13" t="s">
        <v>75</v>
      </c>
      <c r="J46" s="31" t="s">
        <v>76</v>
      </c>
      <c r="K46" s="297"/>
    </row>
    <row r="47" spans="1:20" x14ac:dyDescent="0.35">
      <c r="A47" s="11">
        <v>2015163</v>
      </c>
      <c r="B47" s="27">
        <v>42272</v>
      </c>
      <c r="C47" s="85">
        <f t="shared" si="0"/>
        <v>2015</v>
      </c>
      <c r="D47" s="12" t="s">
        <v>19</v>
      </c>
      <c r="E47" s="13" t="s">
        <v>11</v>
      </c>
      <c r="F47" s="13" t="s">
        <v>173</v>
      </c>
      <c r="G47" s="13" t="s">
        <v>174</v>
      </c>
      <c r="H47" s="11">
        <v>80</v>
      </c>
      <c r="I47" s="13" t="s">
        <v>75</v>
      </c>
      <c r="J47" s="31" t="s">
        <v>34</v>
      </c>
      <c r="K47" s="297"/>
    </row>
    <row r="48" spans="1:20" x14ac:dyDescent="0.35">
      <c r="A48" s="11">
        <v>2015168</v>
      </c>
      <c r="B48" s="27">
        <v>42270</v>
      </c>
      <c r="C48" s="85">
        <f t="shared" si="0"/>
        <v>2015</v>
      </c>
      <c r="D48" s="12" t="s">
        <v>175</v>
      </c>
      <c r="E48" s="13" t="s">
        <v>11</v>
      </c>
      <c r="F48" s="13" t="s">
        <v>110</v>
      </c>
      <c r="G48" s="13" t="s">
        <v>176</v>
      </c>
      <c r="H48" s="11">
        <v>2600</v>
      </c>
      <c r="I48" s="13" t="s">
        <v>111</v>
      </c>
      <c r="J48" s="31" t="s">
        <v>34</v>
      </c>
      <c r="K48" s="297"/>
    </row>
    <row r="49" spans="1:11" x14ac:dyDescent="0.35">
      <c r="A49" s="11">
        <v>2015172</v>
      </c>
      <c r="B49" s="27">
        <v>42277</v>
      </c>
      <c r="C49" s="85">
        <f t="shared" si="0"/>
        <v>2015</v>
      </c>
      <c r="D49" s="12" t="s">
        <v>19</v>
      </c>
      <c r="E49" s="13" t="s">
        <v>11</v>
      </c>
      <c r="F49" s="13" t="s">
        <v>177</v>
      </c>
      <c r="G49" s="13" t="s">
        <v>178</v>
      </c>
      <c r="H49" s="11">
        <v>500</v>
      </c>
      <c r="I49" s="13" t="s">
        <v>75</v>
      </c>
      <c r="J49" s="31" t="s">
        <v>76</v>
      </c>
      <c r="K49" s="297"/>
    </row>
    <row r="50" spans="1:11" x14ac:dyDescent="0.35">
      <c r="A50" s="11">
        <v>2015176</v>
      </c>
      <c r="B50" s="27">
        <v>42279</v>
      </c>
      <c r="C50" s="85">
        <f t="shared" si="0"/>
        <v>2015</v>
      </c>
      <c r="D50" s="12" t="s">
        <v>179</v>
      </c>
      <c r="E50" s="13" t="s">
        <v>11</v>
      </c>
      <c r="F50" s="13" t="s">
        <v>180</v>
      </c>
      <c r="G50" s="13" t="s">
        <v>131</v>
      </c>
      <c r="H50" s="11">
        <v>3000</v>
      </c>
      <c r="I50" s="13" t="s">
        <v>118</v>
      </c>
      <c r="J50" s="31" t="s">
        <v>76</v>
      </c>
      <c r="K50" s="297"/>
    </row>
    <row r="51" spans="1:11" x14ac:dyDescent="0.35">
      <c r="A51" s="11">
        <v>2015177</v>
      </c>
      <c r="B51" s="27">
        <v>42281</v>
      </c>
      <c r="C51" s="85">
        <f t="shared" si="0"/>
        <v>2015</v>
      </c>
      <c r="D51" s="12" t="s">
        <v>181</v>
      </c>
      <c r="E51" s="13" t="s">
        <v>11</v>
      </c>
      <c r="F51" s="13" t="s">
        <v>85</v>
      </c>
      <c r="G51" s="13" t="s">
        <v>182</v>
      </c>
      <c r="H51" s="11">
        <v>50</v>
      </c>
      <c r="I51" s="13" t="s">
        <v>111</v>
      </c>
      <c r="J51" s="31" t="s">
        <v>76</v>
      </c>
      <c r="K51" s="297"/>
    </row>
    <row r="52" spans="1:11" x14ac:dyDescent="0.35">
      <c r="A52" s="11">
        <v>2015183</v>
      </c>
      <c r="B52" s="27">
        <v>42281</v>
      </c>
      <c r="C52" s="85">
        <f t="shared" si="0"/>
        <v>2015</v>
      </c>
      <c r="D52" s="12" t="s">
        <v>57</v>
      </c>
      <c r="E52" s="13" t="s">
        <v>11</v>
      </c>
      <c r="F52" s="13" t="s">
        <v>183</v>
      </c>
      <c r="G52" s="13" t="s">
        <v>184</v>
      </c>
      <c r="H52" s="11">
        <v>300</v>
      </c>
      <c r="I52" s="13" t="s">
        <v>75</v>
      </c>
      <c r="J52" s="31" t="s">
        <v>24</v>
      </c>
      <c r="K52" s="297"/>
    </row>
    <row r="53" spans="1:11" x14ac:dyDescent="0.35">
      <c r="A53" s="11">
        <v>2015190</v>
      </c>
      <c r="B53" s="27">
        <v>42172</v>
      </c>
      <c r="C53" s="85">
        <f t="shared" si="0"/>
        <v>2015</v>
      </c>
      <c r="D53" s="12" t="s">
        <v>185</v>
      </c>
      <c r="E53" s="13" t="s">
        <v>11</v>
      </c>
      <c r="F53" s="13" t="s">
        <v>21</v>
      </c>
      <c r="G53" s="13" t="s">
        <v>186</v>
      </c>
      <c r="H53" s="11">
        <v>3000</v>
      </c>
      <c r="I53" s="13" t="s">
        <v>111</v>
      </c>
      <c r="J53" s="31" t="s">
        <v>34</v>
      </c>
      <c r="K53" s="297"/>
    </row>
    <row r="54" spans="1:11" x14ac:dyDescent="0.35">
      <c r="A54" s="6">
        <v>2015191</v>
      </c>
      <c r="B54" s="25">
        <v>42173</v>
      </c>
      <c r="C54" s="79">
        <f t="shared" si="0"/>
        <v>2015</v>
      </c>
      <c r="D54" s="4" t="s">
        <v>187</v>
      </c>
      <c r="E54" s="5" t="s">
        <v>26</v>
      </c>
      <c r="F54" s="5" t="s">
        <v>40</v>
      </c>
      <c r="G54" s="5" t="s">
        <v>63</v>
      </c>
      <c r="H54" s="6">
        <v>2150</v>
      </c>
      <c r="I54" s="5" t="s">
        <v>188</v>
      </c>
      <c r="J54" s="29" t="s">
        <v>43</v>
      </c>
      <c r="K54" s="297"/>
    </row>
    <row r="55" spans="1:11" x14ac:dyDescent="0.35">
      <c r="A55" s="11">
        <v>2015195</v>
      </c>
      <c r="B55" s="27">
        <v>42290</v>
      </c>
      <c r="C55" s="85">
        <f t="shared" si="0"/>
        <v>2015</v>
      </c>
      <c r="D55" s="12" t="s">
        <v>189</v>
      </c>
      <c r="E55" s="13" t="s">
        <v>11</v>
      </c>
      <c r="F55" s="13" t="s">
        <v>190</v>
      </c>
      <c r="G55" s="13" t="s">
        <v>191</v>
      </c>
      <c r="H55" s="11">
        <v>2000</v>
      </c>
      <c r="I55" s="13" t="s">
        <v>75</v>
      </c>
      <c r="J55" s="31" t="s">
        <v>34</v>
      </c>
      <c r="K55" s="297"/>
    </row>
    <row r="56" spans="1:11" x14ac:dyDescent="0.35">
      <c r="A56" s="6">
        <v>2015198</v>
      </c>
      <c r="B56" s="25">
        <v>42228</v>
      </c>
      <c r="C56" s="79">
        <f t="shared" si="0"/>
        <v>2015</v>
      </c>
      <c r="D56" s="4" t="s">
        <v>192</v>
      </c>
      <c r="E56" s="5" t="s">
        <v>20</v>
      </c>
      <c r="F56" s="5" t="s">
        <v>177</v>
      </c>
      <c r="G56" s="5" t="s">
        <v>193</v>
      </c>
      <c r="H56" s="6">
        <v>3000</v>
      </c>
      <c r="I56" s="5" t="s">
        <v>75</v>
      </c>
      <c r="J56" s="29" t="s">
        <v>24</v>
      </c>
      <c r="K56" s="297"/>
    </row>
    <row r="57" spans="1:11" x14ac:dyDescent="0.35">
      <c r="A57" s="6">
        <v>2015202</v>
      </c>
      <c r="B57" s="25">
        <v>42316</v>
      </c>
      <c r="C57" s="79">
        <f t="shared" si="0"/>
        <v>2015</v>
      </c>
      <c r="D57" s="4" t="s">
        <v>57</v>
      </c>
      <c r="E57" s="5" t="s">
        <v>20</v>
      </c>
      <c r="F57" s="5" t="s">
        <v>194</v>
      </c>
      <c r="G57" s="5" t="s">
        <v>195</v>
      </c>
      <c r="H57" s="6">
        <v>6000</v>
      </c>
      <c r="I57" s="5" t="s">
        <v>75</v>
      </c>
      <c r="J57" s="29" t="s">
        <v>76</v>
      </c>
      <c r="K57" s="297"/>
    </row>
    <row r="58" spans="1:11" x14ac:dyDescent="0.35">
      <c r="A58" s="11">
        <v>2015207</v>
      </c>
      <c r="B58" s="27">
        <v>42336</v>
      </c>
      <c r="C58" s="85">
        <f t="shared" si="0"/>
        <v>2015</v>
      </c>
      <c r="D58" s="12" t="s">
        <v>19</v>
      </c>
      <c r="E58" s="13" t="s">
        <v>11</v>
      </c>
      <c r="F58" s="13" t="s">
        <v>177</v>
      </c>
      <c r="G58" s="13" t="s">
        <v>196</v>
      </c>
      <c r="H58" s="11">
        <v>1900</v>
      </c>
      <c r="I58" s="13" t="s">
        <v>75</v>
      </c>
      <c r="J58" s="31" t="s">
        <v>15</v>
      </c>
      <c r="K58" s="297"/>
    </row>
    <row r="59" spans="1:11" x14ac:dyDescent="0.35">
      <c r="A59" s="11">
        <v>2015211</v>
      </c>
      <c r="B59" s="27">
        <v>42344</v>
      </c>
      <c r="C59" s="85">
        <f t="shared" si="0"/>
        <v>2015</v>
      </c>
      <c r="D59" s="12" t="s">
        <v>170</v>
      </c>
      <c r="E59" s="13" t="s">
        <v>11</v>
      </c>
      <c r="F59" s="13" t="s">
        <v>110</v>
      </c>
      <c r="G59" s="13" t="s">
        <v>197</v>
      </c>
      <c r="H59" s="11">
        <v>1000</v>
      </c>
      <c r="I59" s="13" t="s">
        <v>111</v>
      </c>
      <c r="J59" s="31" t="s">
        <v>34</v>
      </c>
      <c r="K59" s="297"/>
    </row>
    <row r="60" spans="1:11" x14ac:dyDescent="0.35">
      <c r="A60" s="11">
        <v>2015212</v>
      </c>
      <c r="B60" s="27">
        <v>42336</v>
      </c>
      <c r="C60" s="85">
        <f t="shared" si="0"/>
        <v>2015</v>
      </c>
      <c r="D60" s="12" t="s">
        <v>192</v>
      </c>
      <c r="E60" s="13" t="s">
        <v>11</v>
      </c>
      <c r="F60" s="13" t="s">
        <v>198</v>
      </c>
      <c r="G60" s="13" t="s">
        <v>199</v>
      </c>
      <c r="H60" s="11">
        <v>100</v>
      </c>
      <c r="I60" s="13" t="s">
        <v>60</v>
      </c>
      <c r="J60" s="31" t="s">
        <v>76</v>
      </c>
      <c r="K60" s="297"/>
    </row>
    <row r="61" spans="1:11" ht="15" thickBot="1" x14ac:dyDescent="0.4">
      <c r="A61" s="61">
        <v>2015213</v>
      </c>
      <c r="B61" s="62">
        <v>42345</v>
      </c>
      <c r="C61" s="82">
        <f t="shared" si="0"/>
        <v>2015</v>
      </c>
      <c r="D61" s="63" t="s">
        <v>53</v>
      </c>
      <c r="E61" s="64" t="s">
        <v>45</v>
      </c>
      <c r="F61" s="64" t="s">
        <v>200</v>
      </c>
      <c r="G61" s="64" t="s">
        <v>201</v>
      </c>
      <c r="H61" s="61">
        <v>16000</v>
      </c>
      <c r="I61" s="64" t="s">
        <v>75</v>
      </c>
      <c r="J61" s="65" t="s">
        <v>34</v>
      </c>
      <c r="K61" s="297"/>
    </row>
    <row r="62" spans="1:11" x14ac:dyDescent="0.35">
      <c r="A62" s="59">
        <v>2016005</v>
      </c>
      <c r="B62" s="60">
        <v>42390</v>
      </c>
      <c r="C62" s="86">
        <f t="shared" si="0"/>
        <v>2016</v>
      </c>
      <c r="D62" s="59" t="s">
        <v>202</v>
      </c>
      <c r="E62" s="59" t="s">
        <v>11</v>
      </c>
      <c r="F62" s="59" t="s">
        <v>203</v>
      </c>
      <c r="G62" s="59" t="s">
        <v>204</v>
      </c>
      <c r="H62" s="230">
        <v>1500</v>
      </c>
      <c r="I62" s="59" t="s">
        <v>205</v>
      </c>
      <c r="J62" s="144" t="s">
        <v>15</v>
      </c>
      <c r="K62" s="294"/>
    </row>
    <row r="63" spans="1:11" x14ac:dyDescent="0.35">
      <c r="A63" s="18">
        <v>2016011</v>
      </c>
      <c r="B63" s="21">
        <v>42392</v>
      </c>
      <c r="C63" s="79">
        <f t="shared" si="0"/>
        <v>2016</v>
      </c>
      <c r="D63" s="18" t="s">
        <v>44</v>
      </c>
      <c r="E63" s="18" t="s">
        <v>20</v>
      </c>
      <c r="F63" s="18" t="s">
        <v>203</v>
      </c>
      <c r="G63" s="18" t="s">
        <v>204</v>
      </c>
      <c r="H63" s="225">
        <v>7500</v>
      </c>
      <c r="I63" s="18" t="s">
        <v>206</v>
      </c>
      <c r="J63" s="140" t="s">
        <v>76</v>
      </c>
      <c r="K63" s="294"/>
    </row>
    <row r="64" spans="1:11" x14ac:dyDescent="0.35">
      <c r="A64" s="53">
        <v>2016015</v>
      </c>
      <c r="B64" s="54">
        <v>42414</v>
      </c>
      <c r="C64" s="70">
        <f t="shared" si="0"/>
        <v>2016</v>
      </c>
      <c r="D64" s="53" t="s">
        <v>53</v>
      </c>
      <c r="E64" s="53" t="s">
        <v>11</v>
      </c>
      <c r="F64" s="53" t="s">
        <v>194</v>
      </c>
      <c r="G64" s="53" t="s">
        <v>207</v>
      </c>
      <c r="H64" s="231">
        <v>12500</v>
      </c>
      <c r="I64" s="53" t="s">
        <v>75</v>
      </c>
      <c r="J64" s="145" t="s">
        <v>76</v>
      </c>
      <c r="K64" s="294"/>
    </row>
    <row r="65" spans="1:11" x14ac:dyDescent="0.35">
      <c r="A65" s="16">
        <v>2016016</v>
      </c>
      <c r="B65" s="22">
        <v>42412</v>
      </c>
      <c r="C65" s="79">
        <f t="shared" si="0"/>
        <v>2016</v>
      </c>
      <c r="D65" s="16" t="s">
        <v>61</v>
      </c>
      <c r="E65" s="16" t="s">
        <v>26</v>
      </c>
      <c r="F65" s="16" t="s">
        <v>173</v>
      </c>
      <c r="G65" s="16" t="s">
        <v>208</v>
      </c>
      <c r="H65" s="226">
        <v>1500</v>
      </c>
      <c r="I65" s="16" t="s">
        <v>209</v>
      </c>
      <c r="J65" s="134" t="s">
        <v>15</v>
      </c>
      <c r="K65" s="294"/>
    </row>
    <row r="66" spans="1:11" x14ac:dyDescent="0.35">
      <c r="A66" s="53">
        <v>2016019</v>
      </c>
      <c r="B66" s="54">
        <v>42416</v>
      </c>
      <c r="C66" s="56">
        <f t="shared" si="0"/>
        <v>2016</v>
      </c>
      <c r="D66" s="53" t="s">
        <v>92</v>
      </c>
      <c r="E66" s="53" t="s">
        <v>11</v>
      </c>
      <c r="F66" s="53" t="s">
        <v>210</v>
      </c>
      <c r="G66" s="53" t="s">
        <v>211</v>
      </c>
      <c r="H66" s="231">
        <v>2500</v>
      </c>
      <c r="I66" s="53" t="s">
        <v>212</v>
      </c>
      <c r="J66" s="145" t="s">
        <v>15</v>
      </c>
      <c r="K66" s="294"/>
    </row>
    <row r="67" spans="1:11" x14ac:dyDescent="0.35">
      <c r="A67" s="53">
        <v>2016020</v>
      </c>
      <c r="B67" s="54">
        <v>42423</v>
      </c>
      <c r="C67" s="70">
        <f t="shared" si="0"/>
        <v>2016</v>
      </c>
      <c r="D67" s="53" t="s">
        <v>19</v>
      </c>
      <c r="E67" s="53" t="s">
        <v>11</v>
      </c>
      <c r="F67" s="53" t="s">
        <v>213</v>
      </c>
      <c r="G67" s="53" t="s">
        <v>214</v>
      </c>
      <c r="H67" s="231">
        <v>6000</v>
      </c>
      <c r="I67" s="53" t="s">
        <v>75</v>
      </c>
      <c r="J67" s="145" t="s">
        <v>15</v>
      </c>
      <c r="K67" s="294"/>
    </row>
    <row r="68" spans="1:11" x14ac:dyDescent="0.35">
      <c r="A68" s="53">
        <v>2016022</v>
      </c>
      <c r="B68" s="54">
        <v>42423</v>
      </c>
      <c r="C68" s="70">
        <f t="shared" ref="C68:C131" si="2">YEAR(B68)</f>
        <v>2016</v>
      </c>
      <c r="D68" s="53" t="s">
        <v>53</v>
      </c>
      <c r="E68" s="53" t="s">
        <v>11</v>
      </c>
      <c r="F68" s="53" t="s">
        <v>213</v>
      </c>
      <c r="G68" s="53" t="s">
        <v>214</v>
      </c>
      <c r="H68" s="231">
        <v>6000</v>
      </c>
      <c r="I68" s="53" t="s">
        <v>75</v>
      </c>
      <c r="J68" s="145" t="s">
        <v>34</v>
      </c>
      <c r="K68" s="294"/>
    </row>
    <row r="69" spans="1:11" x14ac:dyDescent="0.35">
      <c r="A69" s="53">
        <v>2016026</v>
      </c>
      <c r="B69" s="54">
        <v>42435</v>
      </c>
      <c r="C69" s="70">
        <f t="shared" si="2"/>
        <v>2016</v>
      </c>
      <c r="D69" s="53" t="s">
        <v>166</v>
      </c>
      <c r="E69" s="53" t="s">
        <v>11</v>
      </c>
      <c r="F69" s="53" t="s">
        <v>215</v>
      </c>
      <c r="G69" s="53" t="s">
        <v>216</v>
      </c>
      <c r="H69" s="231">
        <v>1200</v>
      </c>
      <c r="I69" s="53" t="s">
        <v>56</v>
      </c>
      <c r="J69" s="145" t="s">
        <v>76</v>
      </c>
      <c r="K69" s="294"/>
    </row>
    <row r="70" spans="1:11" x14ac:dyDescent="0.35">
      <c r="A70" s="53">
        <v>2016028</v>
      </c>
      <c r="B70" s="54">
        <v>42434</v>
      </c>
      <c r="C70" s="70">
        <f t="shared" si="2"/>
        <v>2016</v>
      </c>
      <c r="D70" s="53" t="s">
        <v>217</v>
      </c>
      <c r="E70" s="53" t="s">
        <v>11</v>
      </c>
      <c r="F70" s="53" t="s">
        <v>218</v>
      </c>
      <c r="G70" s="53" t="s">
        <v>219</v>
      </c>
      <c r="H70" s="231">
        <v>1500</v>
      </c>
      <c r="I70" s="53" t="s">
        <v>118</v>
      </c>
      <c r="J70" s="145" t="s">
        <v>76</v>
      </c>
      <c r="K70" s="294"/>
    </row>
    <row r="71" spans="1:11" x14ac:dyDescent="0.35">
      <c r="A71" s="53">
        <v>2016031</v>
      </c>
      <c r="B71" s="54">
        <v>42442</v>
      </c>
      <c r="C71" s="70">
        <f t="shared" si="2"/>
        <v>2016</v>
      </c>
      <c r="D71" s="53" t="s">
        <v>53</v>
      </c>
      <c r="E71" s="53" t="s">
        <v>11</v>
      </c>
      <c r="F71" s="53" t="s">
        <v>220</v>
      </c>
      <c r="G71" s="53" t="s">
        <v>221</v>
      </c>
      <c r="H71" s="231">
        <v>5500</v>
      </c>
      <c r="I71" s="53" t="s">
        <v>75</v>
      </c>
      <c r="J71" s="145" t="s">
        <v>15</v>
      </c>
      <c r="K71" s="294"/>
    </row>
    <row r="72" spans="1:11" x14ac:dyDescent="0.35">
      <c r="A72" s="53">
        <v>2016033</v>
      </c>
      <c r="B72" s="54">
        <v>42433</v>
      </c>
      <c r="C72" s="70">
        <f t="shared" si="2"/>
        <v>2016</v>
      </c>
      <c r="D72" s="53" t="s">
        <v>19</v>
      </c>
      <c r="E72" s="53" t="s">
        <v>11</v>
      </c>
      <c r="F72" s="53" t="s">
        <v>12</v>
      </c>
      <c r="G72" s="53" t="s">
        <v>222</v>
      </c>
      <c r="H72" s="231">
        <v>5000</v>
      </c>
      <c r="I72" s="53" t="s">
        <v>60</v>
      </c>
      <c r="J72" s="145" t="s">
        <v>34</v>
      </c>
      <c r="K72" s="294"/>
    </row>
    <row r="73" spans="1:11" x14ac:dyDescent="0.35">
      <c r="A73" s="53">
        <v>2016037</v>
      </c>
      <c r="B73" s="54">
        <v>42449</v>
      </c>
      <c r="C73" s="70">
        <f t="shared" si="2"/>
        <v>2016</v>
      </c>
      <c r="D73" s="53" t="s">
        <v>109</v>
      </c>
      <c r="E73" s="53" t="s">
        <v>11</v>
      </c>
      <c r="F73" s="53" t="s">
        <v>223</v>
      </c>
      <c r="G73" s="53" t="s">
        <v>174</v>
      </c>
      <c r="H73" s="231">
        <v>9300</v>
      </c>
      <c r="I73" s="53" t="s">
        <v>224</v>
      </c>
      <c r="J73" s="145" t="s">
        <v>34</v>
      </c>
      <c r="K73" s="294"/>
    </row>
    <row r="74" spans="1:11" x14ac:dyDescent="0.35">
      <c r="A74" s="53">
        <v>2016038</v>
      </c>
      <c r="B74" s="54">
        <v>42452</v>
      </c>
      <c r="C74" s="70">
        <f t="shared" si="2"/>
        <v>2016</v>
      </c>
      <c r="D74" s="101" t="s">
        <v>225</v>
      </c>
      <c r="E74" s="53" t="s">
        <v>11</v>
      </c>
      <c r="F74" s="53" t="s">
        <v>226</v>
      </c>
      <c r="G74" s="53" t="s">
        <v>227</v>
      </c>
      <c r="H74" s="231">
        <v>900</v>
      </c>
      <c r="I74" s="53" t="s">
        <v>228</v>
      </c>
      <c r="J74" s="145" t="s">
        <v>15</v>
      </c>
      <c r="K74" s="294"/>
    </row>
    <row r="75" spans="1:11" x14ac:dyDescent="0.35">
      <c r="A75" s="53">
        <v>2016042</v>
      </c>
      <c r="B75" s="54">
        <v>42459</v>
      </c>
      <c r="C75" s="70">
        <f t="shared" si="2"/>
        <v>2016</v>
      </c>
      <c r="D75" s="53" t="s">
        <v>53</v>
      </c>
      <c r="E75" s="53" t="s">
        <v>11</v>
      </c>
      <c r="F75" s="53" t="s">
        <v>110</v>
      </c>
      <c r="G75" s="53" t="s">
        <v>104</v>
      </c>
      <c r="H75" s="231">
        <v>4800</v>
      </c>
      <c r="I75" s="53" t="s">
        <v>75</v>
      </c>
      <c r="J75" s="145" t="s">
        <v>76</v>
      </c>
      <c r="K75" s="294"/>
    </row>
    <row r="76" spans="1:11" x14ac:dyDescent="0.35">
      <c r="A76" s="16">
        <v>2016046</v>
      </c>
      <c r="B76" s="22">
        <v>42465</v>
      </c>
      <c r="C76" s="79">
        <f t="shared" si="2"/>
        <v>2016</v>
      </c>
      <c r="D76" s="105" t="s">
        <v>229</v>
      </c>
      <c r="E76" s="16" t="s">
        <v>26</v>
      </c>
      <c r="F76" s="16" t="s">
        <v>126</v>
      </c>
      <c r="G76" s="16" t="s">
        <v>230</v>
      </c>
      <c r="H76" s="226">
        <v>200</v>
      </c>
      <c r="I76" s="16" t="s">
        <v>231</v>
      </c>
      <c r="J76" s="134" t="s">
        <v>34</v>
      </c>
      <c r="K76" s="294"/>
    </row>
    <row r="77" spans="1:11" x14ac:dyDescent="0.35">
      <c r="A77" s="53">
        <v>2016049</v>
      </c>
      <c r="B77" s="54">
        <v>42457</v>
      </c>
      <c r="C77" s="70">
        <f t="shared" si="2"/>
        <v>2016</v>
      </c>
      <c r="D77" s="53" t="s">
        <v>192</v>
      </c>
      <c r="E77" s="53" t="s">
        <v>11</v>
      </c>
      <c r="F77" s="53" t="s">
        <v>73</v>
      </c>
      <c r="G77" s="53" t="s">
        <v>232</v>
      </c>
      <c r="H77" s="231">
        <v>1800</v>
      </c>
      <c r="I77" s="53" t="s">
        <v>75</v>
      </c>
      <c r="J77" s="145" t="s">
        <v>76</v>
      </c>
      <c r="K77" s="294"/>
    </row>
    <row r="78" spans="1:11" x14ac:dyDescent="0.35">
      <c r="A78" s="53">
        <v>2016050</v>
      </c>
      <c r="B78" s="54">
        <v>42473</v>
      </c>
      <c r="C78" s="70">
        <f t="shared" si="2"/>
        <v>2016</v>
      </c>
      <c r="D78" s="53" t="s">
        <v>53</v>
      </c>
      <c r="E78" s="53" t="s">
        <v>11</v>
      </c>
      <c r="F78" s="53" t="s">
        <v>177</v>
      </c>
      <c r="G78" s="53" t="s">
        <v>63</v>
      </c>
      <c r="H78" s="231">
        <v>2000</v>
      </c>
      <c r="I78" s="53" t="s">
        <v>75</v>
      </c>
      <c r="J78" s="145" t="s">
        <v>76</v>
      </c>
      <c r="K78" s="294"/>
    </row>
    <row r="79" spans="1:11" x14ac:dyDescent="0.35">
      <c r="A79" s="53">
        <v>2016054</v>
      </c>
      <c r="B79" s="54">
        <v>42477</v>
      </c>
      <c r="C79" s="70">
        <f t="shared" si="2"/>
        <v>2016</v>
      </c>
      <c r="D79" s="53" t="s">
        <v>233</v>
      </c>
      <c r="E79" s="53" t="s">
        <v>11</v>
      </c>
      <c r="F79" s="53" t="s">
        <v>198</v>
      </c>
      <c r="G79" s="53" t="s">
        <v>234</v>
      </c>
      <c r="H79" s="231">
        <v>1800</v>
      </c>
      <c r="I79" s="53" t="s">
        <v>33</v>
      </c>
      <c r="J79" s="145" t="s">
        <v>34</v>
      </c>
      <c r="K79" s="294"/>
    </row>
    <row r="80" spans="1:11" x14ac:dyDescent="0.35">
      <c r="A80" s="53">
        <v>2016057</v>
      </c>
      <c r="B80" s="54">
        <v>42460</v>
      </c>
      <c r="C80" s="70">
        <f t="shared" si="2"/>
        <v>2016</v>
      </c>
      <c r="D80" s="53" t="s">
        <v>44</v>
      </c>
      <c r="E80" s="53" t="s">
        <v>11</v>
      </c>
      <c r="F80" s="53" t="s">
        <v>124</v>
      </c>
      <c r="G80" s="53" t="s">
        <v>197</v>
      </c>
      <c r="H80" s="231">
        <v>2000</v>
      </c>
      <c r="I80" s="53" t="s">
        <v>169</v>
      </c>
      <c r="J80" s="145" t="s">
        <v>34</v>
      </c>
      <c r="K80" s="294"/>
    </row>
    <row r="81" spans="1:11" x14ac:dyDescent="0.35">
      <c r="A81" s="16">
        <v>2016060</v>
      </c>
      <c r="B81" s="22">
        <v>42480</v>
      </c>
      <c r="C81" s="79">
        <f t="shared" si="2"/>
        <v>2016</v>
      </c>
      <c r="D81" s="16" t="s">
        <v>235</v>
      </c>
      <c r="E81" s="16" t="s">
        <v>45</v>
      </c>
      <c r="F81" s="16" t="s">
        <v>101</v>
      </c>
      <c r="G81" s="16" t="s">
        <v>236</v>
      </c>
      <c r="H81" s="226">
        <v>5500</v>
      </c>
      <c r="I81" s="16" t="s">
        <v>237</v>
      </c>
      <c r="J81" s="134" t="s">
        <v>15</v>
      </c>
      <c r="K81" s="294"/>
    </row>
    <row r="82" spans="1:11" x14ac:dyDescent="0.35">
      <c r="A82" s="53">
        <v>2016062</v>
      </c>
      <c r="B82" s="54">
        <v>42491</v>
      </c>
      <c r="C82" s="70">
        <f t="shared" si="2"/>
        <v>2016</v>
      </c>
      <c r="D82" s="53" t="s">
        <v>53</v>
      </c>
      <c r="E82" s="53" t="s">
        <v>11</v>
      </c>
      <c r="F82" s="53" t="s">
        <v>177</v>
      </c>
      <c r="G82" s="53" t="s">
        <v>238</v>
      </c>
      <c r="H82" s="231">
        <v>1300</v>
      </c>
      <c r="I82" s="53" t="s">
        <v>75</v>
      </c>
      <c r="J82" s="145" t="s">
        <v>76</v>
      </c>
      <c r="K82" s="294"/>
    </row>
    <row r="83" spans="1:11" x14ac:dyDescent="0.35">
      <c r="A83" s="53">
        <v>2016063</v>
      </c>
      <c r="B83" s="54">
        <v>42486</v>
      </c>
      <c r="C83" s="70">
        <f t="shared" si="2"/>
        <v>2016</v>
      </c>
      <c r="D83" s="53" t="s">
        <v>239</v>
      </c>
      <c r="E83" s="53" t="s">
        <v>11</v>
      </c>
      <c r="F83" s="53" t="s">
        <v>240</v>
      </c>
      <c r="G83" s="53" t="s">
        <v>241</v>
      </c>
      <c r="H83" s="231">
        <v>500</v>
      </c>
      <c r="I83" s="53" t="s">
        <v>242</v>
      </c>
      <c r="J83" s="145" t="s">
        <v>15</v>
      </c>
      <c r="K83" s="294"/>
    </row>
    <row r="84" spans="1:11" x14ac:dyDescent="0.35">
      <c r="A84" s="53">
        <v>2016064</v>
      </c>
      <c r="B84" s="54">
        <v>42491</v>
      </c>
      <c r="C84" s="70">
        <f t="shared" si="2"/>
        <v>2016</v>
      </c>
      <c r="D84" s="53" t="s">
        <v>19</v>
      </c>
      <c r="E84" s="53" t="s">
        <v>11</v>
      </c>
      <c r="F84" s="53" t="s">
        <v>243</v>
      </c>
      <c r="G84" s="53" t="s">
        <v>201</v>
      </c>
      <c r="H84" s="231">
        <v>4600</v>
      </c>
      <c r="I84" s="53" t="s">
        <v>60</v>
      </c>
      <c r="J84" s="145" t="s">
        <v>34</v>
      </c>
      <c r="K84" s="294"/>
    </row>
    <row r="85" spans="1:11" x14ac:dyDescent="0.35">
      <c r="A85" s="53">
        <v>2016067</v>
      </c>
      <c r="B85" s="54">
        <v>42493</v>
      </c>
      <c r="C85" s="70">
        <f t="shared" si="2"/>
        <v>2016</v>
      </c>
      <c r="D85" s="53" t="s">
        <v>53</v>
      </c>
      <c r="E85" s="53" t="s">
        <v>11</v>
      </c>
      <c r="F85" s="53" t="s">
        <v>244</v>
      </c>
      <c r="G85" s="53" t="s">
        <v>191</v>
      </c>
      <c r="H85" s="231">
        <v>700</v>
      </c>
      <c r="I85" s="53" t="s">
        <v>75</v>
      </c>
      <c r="J85" s="145" t="s">
        <v>34</v>
      </c>
      <c r="K85" s="294"/>
    </row>
    <row r="86" spans="1:11" x14ac:dyDescent="0.35">
      <c r="A86" s="53">
        <v>2016073</v>
      </c>
      <c r="B86" s="54">
        <v>42498</v>
      </c>
      <c r="C86" s="70">
        <f t="shared" si="2"/>
        <v>2016</v>
      </c>
      <c r="D86" s="53" t="s">
        <v>19</v>
      </c>
      <c r="E86" s="53" t="s">
        <v>11</v>
      </c>
      <c r="F86" s="53" t="s">
        <v>73</v>
      </c>
      <c r="G86" s="53" t="s">
        <v>245</v>
      </c>
      <c r="H86" s="231">
        <v>2300</v>
      </c>
      <c r="I86" s="53" t="s">
        <v>75</v>
      </c>
      <c r="J86" s="145" t="s">
        <v>34</v>
      </c>
      <c r="K86" s="294"/>
    </row>
    <row r="87" spans="1:11" x14ac:dyDescent="0.35">
      <c r="A87" s="53">
        <v>2016075</v>
      </c>
      <c r="B87" s="54">
        <v>42484</v>
      </c>
      <c r="C87" s="70">
        <f t="shared" si="2"/>
        <v>2016</v>
      </c>
      <c r="D87" s="53" t="s">
        <v>88</v>
      </c>
      <c r="E87" s="53" t="s">
        <v>11</v>
      </c>
      <c r="F87" s="53" t="s">
        <v>246</v>
      </c>
      <c r="G87" s="53" t="s">
        <v>247</v>
      </c>
      <c r="H87" s="231">
        <v>100</v>
      </c>
      <c r="I87" s="53" t="s">
        <v>248</v>
      </c>
      <c r="J87" s="145" t="s">
        <v>34</v>
      </c>
      <c r="K87" s="294"/>
    </row>
    <row r="88" spans="1:11" x14ac:dyDescent="0.35">
      <c r="A88" s="53">
        <v>2016077</v>
      </c>
      <c r="B88" s="54">
        <v>42505</v>
      </c>
      <c r="C88" s="70">
        <f t="shared" si="2"/>
        <v>2016</v>
      </c>
      <c r="D88" s="53" t="s">
        <v>100</v>
      </c>
      <c r="E88" s="53" t="s">
        <v>11</v>
      </c>
      <c r="F88" s="53" t="s">
        <v>249</v>
      </c>
      <c r="G88" s="53" t="s">
        <v>250</v>
      </c>
      <c r="H88" s="231">
        <v>200</v>
      </c>
      <c r="I88" s="53" t="s">
        <v>251</v>
      </c>
      <c r="J88" s="145" t="s">
        <v>15</v>
      </c>
      <c r="K88" s="294"/>
    </row>
    <row r="89" spans="1:11" x14ac:dyDescent="0.35">
      <c r="A89" s="53">
        <v>2016078</v>
      </c>
      <c r="B89" s="54">
        <v>42493</v>
      </c>
      <c r="C89" s="70">
        <f t="shared" si="2"/>
        <v>2016</v>
      </c>
      <c r="D89" s="53" t="s">
        <v>166</v>
      </c>
      <c r="E89" s="53" t="s">
        <v>11</v>
      </c>
      <c r="F89" s="53" t="s">
        <v>252</v>
      </c>
      <c r="G89" s="53" t="s">
        <v>253</v>
      </c>
      <c r="H89" s="231">
        <v>3000</v>
      </c>
      <c r="I89" s="53" t="s">
        <v>169</v>
      </c>
      <c r="J89" s="145" t="s">
        <v>76</v>
      </c>
      <c r="K89" s="294"/>
    </row>
    <row r="90" spans="1:11" x14ac:dyDescent="0.35">
      <c r="A90" s="53">
        <v>2016079</v>
      </c>
      <c r="B90" s="54">
        <v>42505</v>
      </c>
      <c r="C90" s="70">
        <f t="shared" si="2"/>
        <v>2016</v>
      </c>
      <c r="D90" s="53" t="s">
        <v>254</v>
      </c>
      <c r="E90" s="53" t="s">
        <v>11</v>
      </c>
      <c r="F90" s="53" t="s">
        <v>255</v>
      </c>
      <c r="G90" s="53" t="s">
        <v>219</v>
      </c>
      <c r="H90" s="231">
        <v>900</v>
      </c>
      <c r="I90" s="53" t="s">
        <v>118</v>
      </c>
      <c r="J90" s="145" t="s">
        <v>76</v>
      </c>
      <c r="K90" s="294"/>
    </row>
    <row r="91" spans="1:11" x14ac:dyDescent="0.35">
      <c r="A91" s="53">
        <v>2016089</v>
      </c>
      <c r="B91" s="54">
        <v>42512</v>
      </c>
      <c r="C91" s="70">
        <f t="shared" si="2"/>
        <v>2016</v>
      </c>
      <c r="D91" s="53" t="s">
        <v>19</v>
      </c>
      <c r="E91" s="53" t="s">
        <v>11</v>
      </c>
      <c r="F91" s="53" t="s">
        <v>177</v>
      </c>
      <c r="G91" s="53" t="s">
        <v>199</v>
      </c>
      <c r="H91" s="231">
        <v>3200</v>
      </c>
      <c r="I91" s="53" t="s">
        <v>75</v>
      </c>
      <c r="J91" s="145" t="s">
        <v>34</v>
      </c>
      <c r="K91" s="294"/>
    </row>
    <row r="92" spans="1:11" x14ac:dyDescent="0.35">
      <c r="A92" s="53">
        <v>2016095</v>
      </c>
      <c r="B92" s="54">
        <v>42511</v>
      </c>
      <c r="C92" s="70">
        <f t="shared" si="2"/>
        <v>2016</v>
      </c>
      <c r="D92" s="53" t="s">
        <v>19</v>
      </c>
      <c r="E92" s="53" t="s">
        <v>11</v>
      </c>
      <c r="F92" s="53" t="s">
        <v>177</v>
      </c>
      <c r="G92" s="53" t="s">
        <v>63</v>
      </c>
      <c r="H92" s="231">
        <v>1200</v>
      </c>
      <c r="I92" s="53" t="s">
        <v>75</v>
      </c>
      <c r="J92" s="145" t="s">
        <v>76</v>
      </c>
      <c r="K92" s="294"/>
    </row>
    <row r="93" spans="1:11" x14ac:dyDescent="0.35">
      <c r="A93" s="53">
        <v>2016099</v>
      </c>
      <c r="B93" s="54">
        <v>42528</v>
      </c>
      <c r="C93" s="70">
        <f t="shared" si="2"/>
        <v>2016</v>
      </c>
      <c r="D93" s="53" t="s">
        <v>53</v>
      </c>
      <c r="E93" s="53" t="s">
        <v>11</v>
      </c>
      <c r="F93" s="53" t="s">
        <v>46</v>
      </c>
      <c r="G93" s="53" t="s">
        <v>256</v>
      </c>
      <c r="H93" s="231">
        <v>7000</v>
      </c>
      <c r="I93" s="53" t="s">
        <v>75</v>
      </c>
      <c r="J93" s="145" t="s">
        <v>34</v>
      </c>
      <c r="K93" s="294"/>
    </row>
    <row r="94" spans="1:11" x14ac:dyDescent="0.35">
      <c r="A94" s="16">
        <v>2016100</v>
      </c>
      <c r="B94" s="22">
        <v>42519</v>
      </c>
      <c r="C94" s="79">
        <f t="shared" si="2"/>
        <v>2016</v>
      </c>
      <c r="D94" s="16" t="s">
        <v>88</v>
      </c>
      <c r="E94" s="16" t="s">
        <v>26</v>
      </c>
      <c r="F94" s="16" t="s">
        <v>257</v>
      </c>
      <c r="G94" s="16" t="s">
        <v>258</v>
      </c>
      <c r="H94" s="226">
        <v>1290</v>
      </c>
      <c r="I94" s="16" t="s">
        <v>259</v>
      </c>
      <c r="J94" s="134" t="s">
        <v>24</v>
      </c>
      <c r="K94" s="294"/>
    </row>
    <row r="95" spans="1:11" x14ac:dyDescent="0.35">
      <c r="A95" s="16">
        <v>2016101</v>
      </c>
      <c r="B95" s="22">
        <v>42530</v>
      </c>
      <c r="C95" s="79">
        <f t="shared" si="2"/>
        <v>2016</v>
      </c>
      <c r="D95" s="16" t="s">
        <v>53</v>
      </c>
      <c r="E95" s="16" t="s">
        <v>20</v>
      </c>
      <c r="F95" s="16" t="s">
        <v>194</v>
      </c>
      <c r="G95" s="16" t="s">
        <v>260</v>
      </c>
      <c r="H95" s="226">
        <v>12000</v>
      </c>
      <c r="I95" s="16" t="s">
        <v>48</v>
      </c>
      <c r="J95" s="134" t="s">
        <v>24</v>
      </c>
      <c r="K95" s="294"/>
    </row>
    <row r="96" spans="1:11" x14ac:dyDescent="0.35">
      <c r="A96" s="16">
        <v>2016104</v>
      </c>
      <c r="B96" s="22">
        <v>42538</v>
      </c>
      <c r="C96" s="79">
        <f t="shared" si="2"/>
        <v>2016</v>
      </c>
      <c r="D96" s="16" t="s">
        <v>19</v>
      </c>
      <c r="E96" s="16" t="s">
        <v>20</v>
      </c>
      <c r="F96" s="16" t="s">
        <v>198</v>
      </c>
      <c r="G96" s="16" t="s">
        <v>261</v>
      </c>
      <c r="H96" s="226">
        <v>1300</v>
      </c>
      <c r="I96" s="16" t="s">
        <v>60</v>
      </c>
      <c r="J96" s="134" t="s">
        <v>76</v>
      </c>
      <c r="K96" s="294"/>
    </row>
    <row r="97" spans="1:20" x14ac:dyDescent="0.35">
      <c r="A97" s="16">
        <v>2016106</v>
      </c>
      <c r="B97" s="22">
        <v>42539</v>
      </c>
      <c r="C97" s="79">
        <f t="shared" si="2"/>
        <v>2016</v>
      </c>
      <c r="D97" s="16" t="s">
        <v>100</v>
      </c>
      <c r="E97" s="16" t="s">
        <v>26</v>
      </c>
      <c r="F97" s="16" t="s">
        <v>262</v>
      </c>
      <c r="G97" s="16" t="s">
        <v>263</v>
      </c>
      <c r="H97" s="226">
        <v>1200</v>
      </c>
      <c r="I97" s="16" t="s">
        <v>52</v>
      </c>
      <c r="J97" s="134" t="s">
        <v>34</v>
      </c>
      <c r="K97" s="294"/>
    </row>
    <row r="98" spans="1:20" s="69" customFormat="1" x14ac:dyDescent="0.35">
      <c r="A98" s="53">
        <v>2016107</v>
      </c>
      <c r="B98" s="54">
        <v>42540</v>
      </c>
      <c r="C98" s="70">
        <f t="shared" si="2"/>
        <v>2016</v>
      </c>
      <c r="D98" s="53" t="s">
        <v>143</v>
      </c>
      <c r="E98" s="53" t="s">
        <v>11</v>
      </c>
      <c r="F98" s="53" t="s">
        <v>73</v>
      </c>
      <c r="G98" s="53" t="s">
        <v>264</v>
      </c>
      <c r="H98" s="231">
        <v>3000</v>
      </c>
      <c r="I98" s="53" t="s">
        <v>111</v>
      </c>
      <c r="J98" s="145" t="s">
        <v>76</v>
      </c>
      <c r="K98" s="294"/>
      <c r="M98"/>
      <c r="N98"/>
      <c r="O98"/>
      <c r="P98"/>
      <c r="Q98"/>
      <c r="R98"/>
      <c r="S98"/>
      <c r="T98"/>
    </row>
    <row r="99" spans="1:20" x14ac:dyDescent="0.35">
      <c r="A99" s="53">
        <v>2016110</v>
      </c>
      <c r="B99" s="54">
        <v>42541</v>
      </c>
      <c r="C99" s="70">
        <f t="shared" si="2"/>
        <v>2016</v>
      </c>
      <c r="D99" s="53" t="s">
        <v>235</v>
      </c>
      <c r="E99" s="53" t="s">
        <v>11</v>
      </c>
      <c r="F99" s="53" t="s">
        <v>106</v>
      </c>
      <c r="G99" s="53" t="s">
        <v>265</v>
      </c>
      <c r="H99" s="231">
        <v>6000</v>
      </c>
      <c r="I99" s="53" t="s">
        <v>75</v>
      </c>
      <c r="J99" s="145" t="s">
        <v>34</v>
      </c>
      <c r="K99" s="294"/>
    </row>
    <row r="100" spans="1:20" x14ac:dyDescent="0.35">
      <c r="A100" s="16">
        <v>2016113</v>
      </c>
      <c r="B100" s="22">
        <v>42542</v>
      </c>
      <c r="C100" s="79">
        <f t="shared" si="2"/>
        <v>2016</v>
      </c>
      <c r="D100" s="16" t="s">
        <v>154</v>
      </c>
      <c r="E100" s="16" t="s">
        <v>26</v>
      </c>
      <c r="F100" s="16" t="s">
        <v>266</v>
      </c>
      <c r="G100" s="16" t="s">
        <v>155</v>
      </c>
      <c r="H100" s="226">
        <v>800</v>
      </c>
      <c r="I100" s="16" t="s">
        <v>209</v>
      </c>
      <c r="J100" s="134" t="s">
        <v>34</v>
      </c>
      <c r="K100" s="294"/>
    </row>
    <row r="101" spans="1:20" x14ac:dyDescent="0.35">
      <c r="A101" s="53">
        <v>2016114</v>
      </c>
      <c r="B101" s="54">
        <v>42544</v>
      </c>
      <c r="C101" s="70">
        <f t="shared" si="2"/>
        <v>2016</v>
      </c>
      <c r="D101" s="53" t="s">
        <v>267</v>
      </c>
      <c r="E101" s="53" t="s">
        <v>11</v>
      </c>
      <c r="F101" s="53" t="s">
        <v>140</v>
      </c>
      <c r="G101" s="53" t="s">
        <v>268</v>
      </c>
      <c r="H101" s="231">
        <v>1400</v>
      </c>
      <c r="I101" s="53" t="s">
        <v>142</v>
      </c>
      <c r="J101" s="145" t="s">
        <v>34</v>
      </c>
      <c r="K101" s="294"/>
    </row>
    <row r="102" spans="1:20" x14ac:dyDescent="0.35">
      <c r="A102" s="53">
        <v>2016119</v>
      </c>
      <c r="B102" s="54">
        <v>42546</v>
      </c>
      <c r="C102" s="70">
        <f t="shared" si="2"/>
        <v>2016</v>
      </c>
      <c r="D102" s="53" t="s">
        <v>269</v>
      </c>
      <c r="E102" s="53" t="s">
        <v>11</v>
      </c>
      <c r="F102" s="53" t="s">
        <v>177</v>
      </c>
      <c r="G102" s="53" t="s">
        <v>270</v>
      </c>
      <c r="H102" s="231">
        <v>3000</v>
      </c>
      <c r="I102" s="53" t="s">
        <v>271</v>
      </c>
      <c r="J102" s="145" t="s">
        <v>76</v>
      </c>
      <c r="K102" s="294"/>
    </row>
    <row r="103" spans="1:20" x14ac:dyDescent="0.35">
      <c r="A103" s="53">
        <v>2016122</v>
      </c>
      <c r="B103" s="54">
        <v>42549</v>
      </c>
      <c r="C103" s="70">
        <f t="shared" si="2"/>
        <v>2016</v>
      </c>
      <c r="D103" s="53" t="s">
        <v>272</v>
      </c>
      <c r="E103" s="53" t="s">
        <v>11</v>
      </c>
      <c r="F103" s="53" t="s">
        <v>273</v>
      </c>
      <c r="G103" s="53" t="s">
        <v>256</v>
      </c>
      <c r="H103" s="231">
        <v>1500</v>
      </c>
      <c r="I103" s="53" t="s">
        <v>274</v>
      </c>
      <c r="J103" s="145" t="s">
        <v>15</v>
      </c>
      <c r="K103" s="294"/>
    </row>
    <row r="104" spans="1:20" x14ac:dyDescent="0.35">
      <c r="A104" s="53">
        <v>2016123</v>
      </c>
      <c r="B104" s="54">
        <v>42549</v>
      </c>
      <c r="C104" s="70">
        <f t="shared" si="2"/>
        <v>2016</v>
      </c>
      <c r="D104" s="53" t="s">
        <v>275</v>
      </c>
      <c r="E104" s="53" t="s">
        <v>11</v>
      </c>
      <c r="F104" s="53" t="s">
        <v>126</v>
      </c>
      <c r="G104" s="53" t="s">
        <v>276</v>
      </c>
      <c r="H104" s="231">
        <v>9000</v>
      </c>
      <c r="I104" s="53" t="s">
        <v>75</v>
      </c>
      <c r="J104" s="145" t="s">
        <v>34</v>
      </c>
      <c r="K104" s="294"/>
    </row>
    <row r="105" spans="1:20" x14ac:dyDescent="0.35">
      <c r="A105" s="53">
        <v>2016128</v>
      </c>
      <c r="B105" s="54">
        <v>42544</v>
      </c>
      <c r="C105" s="70">
        <f t="shared" si="2"/>
        <v>2016</v>
      </c>
      <c r="D105" s="53" t="s">
        <v>277</v>
      </c>
      <c r="E105" s="53" t="s">
        <v>11</v>
      </c>
      <c r="F105" s="53" t="s">
        <v>177</v>
      </c>
      <c r="G105" s="53" t="s">
        <v>236</v>
      </c>
      <c r="H105" s="231">
        <v>4000</v>
      </c>
      <c r="I105" s="53" t="s">
        <v>75</v>
      </c>
      <c r="J105" s="145" t="s">
        <v>34</v>
      </c>
      <c r="K105" s="294"/>
    </row>
    <row r="106" spans="1:20" x14ac:dyDescent="0.35">
      <c r="A106" s="53">
        <v>2016133</v>
      </c>
      <c r="B106" s="54">
        <v>42563</v>
      </c>
      <c r="C106" s="70">
        <f t="shared" si="2"/>
        <v>2016</v>
      </c>
      <c r="D106" s="53" t="s">
        <v>19</v>
      </c>
      <c r="E106" s="53" t="s">
        <v>11</v>
      </c>
      <c r="F106" s="53" t="s">
        <v>257</v>
      </c>
      <c r="G106" s="53" t="s">
        <v>278</v>
      </c>
      <c r="H106" s="231">
        <v>1300</v>
      </c>
      <c r="I106" s="53" t="s">
        <v>279</v>
      </c>
      <c r="J106" s="145" t="s">
        <v>76</v>
      </c>
      <c r="K106" s="294"/>
    </row>
    <row r="107" spans="1:20" x14ac:dyDescent="0.35">
      <c r="A107" s="53">
        <v>2016137</v>
      </c>
      <c r="B107" s="54">
        <v>42568</v>
      </c>
      <c r="C107" s="70">
        <f t="shared" si="2"/>
        <v>2016</v>
      </c>
      <c r="D107" s="53" t="s">
        <v>19</v>
      </c>
      <c r="E107" s="53" t="s">
        <v>11</v>
      </c>
      <c r="F107" s="53" t="s">
        <v>244</v>
      </c>
      <c r="G107" s="53" t="s">
        <v>238</v>
      </c>
      <c r="H107" s="231">
        <v>1000</v>
      </c>
      <c r="I107" s="53" t="s">
        <v>75</v>
      </c>
      <c r="J107" s="145" t="s">
        <v>34</v>
      </c>
      <c r="K107" s="294"/>
    </row>
    <row r="108" spans="1:20" x14ac:dyDescent="0.35">
      <c r="A108" s="53">
        <v>2016138</v>
      </c>
      <c r="B108" s="54">
        <v>42569</v>
      </c>
      <c r="C108" s="70">
        <f t="shared" si="2"/>
        <v>2016</v>
      </c>
      <c r="D108" s="53" t="s">
        <v>280</v>
      </c>
      <c r="E108" s="53" t="s">
        <v>11</v>
      </c>
      <c r="F108" s="53" t="s">
        <v>281</v>
      </c>
      <c r="G108" s="53" t="s">
        <v>282</v>
      </c>
      <c r="H108" s="231">
        <v>2300</v>
      </c>
      <c r="I108" s="53" t="s">
        <v>283</v>
      </c>
      <c r="J108" s="145" t="s">
        <v>34</v>
      </c>
      <c r="K108" s="294"/>
    </row>
    <row r="109" spans="1:20" x14ac:dyDescent="0.35">
      <c r="A109" s="53">
        <v>2016139</v>
      </c>
      <c r="B109" s="54">
        <v>42569</v>
      </c>
      <c r="C109" s="70">
        <f t="shared" si="2"/>
        <v>2016</v>
      </c>
      <c r="D109" s="53" t="s">
        <v>192</v>
      </c>
      <c r="E109" s="53" t="s">
        <v>11</v>
      </c>
      <c r="F109" s="53" t="s">
        <v>120</v>
      </c>
      <c r="G109" s="53" t="s">
        <v>284</v>
      </c>
      <c r="H109" s="231">
        <v>5000</v>
      </c>
      <c r="I109" s="53" t="s">
        <v>75</v>
      </c>
      <c r="J109" s="145" t="s">
        <v>76</v>
      </c>
      <c r="K109" s="294"/>
    </row>
    <row r="110" spans="1:20" x14ac:dyDescent="0.35">
      <c r="A110" s="53">
        <v>2016142</v>
      </c>
      <c r="B110" s="54">
        <v>42567</v>
      </c>
      <c r="C110" s="70">
        <f t="shared" si="2"/>
        <v>2016</v>
      </c>
      <c r="D110" s="53" t="s">
        <v>53</v>
      </c>
      <c r="E110" s="53" t="s">
        <v>11</v>
      </c>
      <c r="F110" s="53" t="s">
        <v>177</v>
      </c>
      <c r="G110" s="53" t="s">
        <v>285</v>
      </c>
      <c r="H110" s="231">
        <v>5000</v>
      </c>
      <c r="I110" s="53" t="s">
        <v>75</v>
      </c>
      <c r="J110" s="145" t="s">
        <v>76</v>
      </c>
      <c r="K110" s="294"/>
    </row>
    <row r="111" spans="1:20" x14ac:dyDescent="0.35">
      <c r="A111" s="16">
        <v>2016146</v>
      </c>
      <c r="B111" s="22">
        <v>42568</v>
      </c>
      <c r="C111" s="79">
        <f t="shared" si="2"/>
        <v>2016</v>
      </c>
      <c r="D111" s="16" t="s">
        <v>100</v>
      </c>
      <c r="E111" s="16" t="s">
        <v>26</v>
      </c>
      <c r="F111" s="16" t="s">
        <v>120</v>
      </c>
      <c r="G111" s="16" t="s">
        <v>286</v>
      </c>
      <c r="H111" s="226">
        <v>1600</v>
      </c>
      <c r="I111" s="16" t="s">
        <v>287</v>
      </c>
      <c r="J111" s="134" t="s">
        <v>15</v>
      </c>
      <c r="K111" s="294"/>
    </row>
    <row r="112" spans="1:20" x14ac:dyDescent="0.35">
      <c r="A112" s="16">
        <v>2016154</v>
      </c>
      <c r="B112" s="22">
        <v>42577</v>
      </c>
      <c r="C112" s="79">
        <f t="shared" si="2"/>
        <v>2016</v>
      </c>
      <c r="D112" s="16" t="s">
        <v>154</v>
      </c>
      <c r="E112" s="16" t="s">
        <v>26</v>
      </c>
      <c r="F112" s="16" t="s">
        <v>288</v>
      </c>
      <c r="G112" s="16" t="s">
        <v>289</v>
      </c>
      <c r="H112" s="226">
        <v>650</v>
      </c>
      <c r="I112" s="16" t="s">
        <v>156</v>
      </c>
      <c r="J112" s="134" t="s">
        <v>15</v>
      </c>
      <c r="K112" s="294"/>
    </row>
    <row r="113" spans="1:13" x14ac:dyDescent="0.35">
      <c r="A113" s="53">
        <v>2016158</v>
      </c>
      <c r="B113" s="54">
        <v>42571</v>
      </c>
      <c r="C113" s="70">
        <f t="shared" si="2"/>
        <v>2016</v>
      </c>
      <c r="D113" s="53" t="s">
        <v>175</v>
      </c>
      <c r="E113" s="53" t="s">
        <v>11</v>
      </c>
      <c r="F113" s="53" t="s">
        <v>70</v>
      </c>
      <c r="G113" s="53" t="s">
        <v>290</v>
      </c>
      <c r="H113" s="231">
        <v>2700</v>
      </c>
      <c r="I113" s="53" t="s">
        <v>156</v>
      </c>
      <c r="J113" s="145" t="s">
        <v>76</v>
      </c>
      <c r="K113" s="294"/>
    </row>
    <row r="114" spans="1:13" x14ac:dyDescent="0.35">
      <c r="A114" s="53">
        <v>2016161</v>
      </c>
      <c r="B114" s="54">
        <v>42586</v>
      </c>
      <c r="C114" s="70">
        <f t="shared" si="2"/>
        <v>2016</v>
      </c>
      <c r="D114" s="53" t="s">
        <v>53</v>
      </c>
      <c r="E114" s="53" t="s">
        <v>11</v>
      </c>
      <c r="F114" s="53" t="s">
        <v>101</v>
      </c>
      <c r="G114" s="53" t="s">
        <v>291</v>
      </c>
      <c r="H114" s="231">
        <v>11000</v>
      </c>
      <c r="I114" s="53" t="s">
        <v>292</v>
      </c>
      <c r="J114" s="145" t="s">
        <v>76</v>
      </c>
      <c r="K114" s="294"/>
    </row>
    <row r="115" spans="1:13" x14ac:dyDescent="0.35">
      <c r="A115" s="53">
        <v>2016163</v>
      </c>
      <c r="B115" s="54">
        <v>42590</v>
      </c>
      <c r="C115" s="70">
        <f t="shared" si="2"/>
        <v>2016</v>
      </c>
      <c r="D115" s="53" t="s">
        <v>154</v>
      </c>
      <c r="E115" s="53" t="s">
        <v>11</v>
      </c>
      <c r="F115" s="53" t="s">
        <v>293</v>
      </c>
      <c r="G115" s="53" t="s">
        <v>208</v>
      </c>
      <c r="H115" s="231">
        <v>1700</v>
      </c>
      <c r="I115" s="53" t="s">
        <v>209</v>
      </c>
      <c r="J115" s="145" t="s">
        <v>15</v>
      </c>
      <c r="K115" s="294"/>
    </row>
    <row r="116" spans="1:13" x14ac:dyDescent="0.35">
      <c r="A116" s="53">
        <v>2016164</v>
      </c>
      <c r="B116" s="54">
        <v>42571</v>
      </c>
      <c r="C116" s="70">
        <f t="shared" si="2"/>
        <v>2016</v>
      </c>
      <c r="D116" s="53" t="s">
        <v>294</v>
      </c>
      <c r="E116" s="53" t="s">
        <v>11</v>
      </c>
      <c r="F116" s="53" t="s">
        <v>218</v>
      </c>
      <c r="G116" s="53" t="s">
        <v>295</v>
      </c>
      <c r="H116" s="231">
        <v>300</v>
      </c>
      <c r="I116" s="53" t="s">
        <v>118</v>
      </c>
      <c r="J116" s="145" t="s">
        <v>76</v>
      </c>
      <c r="K116" s="294"/>
    </row>
    <row r="117" spans="1:13" x14ac:dyDescent="0.35">
      <c r="A117" s="16">
        <v>2016167</v>
      </c>
      <c r="B117" s="22">
        <v>42594</v>
      </c>
      <c r="C117" s="79">
        <f t="shared" si="2"/>
        <v>2016</v>
      </c>
      <c r="D117" s="16" t="s">
        <v>53</v>
      </c>
      <c r="E117" s="16" t="s">
        <v>26</v>
      </c>
      <c r="F117" s="16" t="s">
        <v>58</v>
      </c>
      <c r="G117" s="16" t="s">
        <v>265</v>
      </c>
      <c r="H117" s="226">
        <v>1800</v>
      </c>
      <c r="I117" s="16" t="s">
        <v>60</v>
      </c>
      <c r="J117" s="134" t="s">
        <v>15</v>
      </c>
      <c r="K117" s="294"/>
    </row>
    <row r="118" spans="1:13" x14ac:dyDescent="0.35">
      <c r="A118" s="53">
        <v>2016168</v>
      </c>
      <c r="B118" s="54">
        <v>42594</v>
      </c>
      <c r="C118" s="70">
        <f t="shared" si="2"/>
        <v>2016</v>
      </c>
      <c r="D118" s="53" t="s">
        <v>19</v>
      </c>
      <c r="E118" s="53" t="s">
        <v>11</v>
      </c>
      <c r="F118" s="53" t="s">
        <v>110</v>
      </c>
      <c r="G118" s="53" t="s">
        <v>276</v>
      </c>
      <c r="H118" s="231">
        <v>5000</v>
      </c>
      <c r="I118" s="53" t="s">
        <v>75</v>
      </c>
      <c r="J118" s="145" t="s">
        <v>15</v>
      </c>
      <c r="K118" s="294"/>
    </row>
    <row r="119" spans="1:13" x14ac:dyDescent="0.35">
      <c r="A119" s="53">
        <v>2016172</v>
      </c>
      <c r="B119" s="54">
        <v>42597</v>
      </c>
      <c r="C119" s="70">
        <f t="shared" si="2"/>
        <v>2016</v>
      </c>
      <c r="D119" s="53" t="s">
        <v>53</v>
      </c>
      <c r="E119" s="53" t="s">
        <v>11</v>
      </c>
      <c r="F119" s="53" t="s">
        <v>296</v>
      </c>
      <c r="G119" s="53" t="s">
        <v>222</v>
      </c>
      <c r="H119" s="231">
        <v>6000</v>
      </c>
      <c r="I119" s="53" t="s">
        <v>297</v>
      </c>
      <c r="J119" s="145" t="s">
        <v>76</v>
      </c>
      <c r="K119" s="294"/>
    </row>
    <row r="120" spans="1:13" x14ac:dyDescent="0.35">
      <c r="A120" s="16">
        <v>2016176</v>
      </c>
      <c r="B120" s="22">
        <v>42605</v>
      </c>
      <c r="C120" s="79">
        <f t="shared" si="2"/>
        <v>2016</v>
      </c>
      <c r="D120" s="16" t="s">
        <v>53</v>
      </c>
      <c r="E120" s="16" t="s">
        <v>20</v>
      </c>
      <c r="F120" s="16" t="s">
        <v>177</v>
      </c>
      <c r="G120" s="16" t="s">
        <v>174</v>
      </c>
      <c r="H120" s="226">
        <v>2500</v>
      </c>
      <c r="I120" s="16" t="s">
        <v>75</v>
      </c>
      <c r="J120" s="134" t="s">
        <v>76</v>
      </c>
      <c r="K120" s="294"/>
    </row>
    <row r="121" spans="1:13" x14ac:dyDescent="0.35">
      <c r="A121" s="16">
        <v>2016183</v>
      </c>
      <c r="B121" s="22">
        <v>42607</v>
      </c>
      <c r="C121" s="79">
        <f t="shared" si="2"/>
        <v>2016</v>
      </c>
      <c r="D121" s="16" t="s">
        <v>192</v>
      </c>
      <c r="E121" s="16" t="s">
        <v>45</v>
      </c>
      <c r="F121" s="16" t="s">
        <v>40</v>
      </c>
      <c r="G121" s="16" t="s">
        <v>298</v>
      </c>
      <c r="H121" s="226">
        <v>33000</v>
      </c>
      <c r="I121" s="16" t="s">
        <v>299</v>
      </c>
      <c r="J121" s="134" t="s">
        <v>15</v>
      </c>
      <c r="K121" s="294"/>
    </row>
    <row r="122" spans="1:13" x14ac:dyDescent="0.35">
      <c r="A122" s="53">
        <v>2016185</v>
      </c>
      <c r="B122" s="54">
        <v>42608</v>
      </c>
      <c r="C122" s="70">
        <f t="shared" si="2"/>
        <v>2016</v>
      </c>
      <c r="D122" s="53" t="s">
        <v>300</v>
      </c>
      <c r="E122" s="53" t="s">
        <v>11</v>
      </c>
      <c r="F122" s="53" t="s">
        <v>173</v>
      </c>
      <c r="G122" s="53" t="s">
        <v>290</v>
      </c>
      <c r="H122" s="231">
        <v>1900</v>
      </c>
      <c r="I122" s="53" t="s">
        <v>301</v>
      </c>
      <c r="J122" s="145" t="s">
        <v>76</v>
      </c>
      <c r="K122" s="294"/>
    </row>
    <row r="123" spans="1:13" x14ac:dyDescent="0.35">
      <c r="A123" s="53">
        <v>2016189</v>
      </c>
      <c r="B123" s="54">
        <v>42609</v>
      </c>
      <c r="C123" s="70">
        <f t="shared" si="2"/>
        <v>2016</v>
      </c>
      <c r="D123" s="53" t="s">
        <v>57</v>
      </c>
      <c r="E123" s="53" t="s">
        <v>11</v>
      </c>
      <c r="F123" s="53" t="s">
        <v>302</v>
      </c>
      <c r="G123" s="53" t="s">
        <v>303</v>
      </c>
      <c r="H123" s="231">
        <v>4000</v>
      </c>
      <c r="I123" s="53" t="s">
        <v>304</v>
      </c>
      <c r="J123" s="145" t="s">
        <v>34</v>
      </c>
      <c r="K123" s="294"/>
    </row>
    <row r="124" spans="1:13" x14ac:dyDescent="0.35">
      <c r="A124" s="53">
        <v>2016192</v>
      </c>
      <c r="B124" s="54">
        <v>42597</v>
      </c>
      <c r="C124" s="70">
        <f t="shared" si="2"/>
        <v>2016</v>
      </c>
      <c r="D124" s="53" t="s">
        <v>154</v>
      </c>
      <c r="E124" s="53" t="s">
        <v>11</v>
      </c>
      <c r="F124" s="71" t="s">
        <v>17</v>
      </c>
      <c r="G124" s="53" t="s">
        <v>305</v>
      </c>
      <c r="H124" s="231">
        <v>1700</v>
      </c>
      <c r="I124" s="53" t="s">
        <v>156</v>
      </c>
      <c r="J124" s="145" t="s">
        <v>34</v>
      </c>
      <c r="K124" s="294"/>
    </row>
    <row r="125" spans="1:13" x14ac:dyDescent="0.35">
      <c r="A125" s="18">
        <v>2016194</v>
      </c>
      <c r="B125" s="21">
        <v>42611</v>
      </c>
      <c r="C125" s="79">
        <f t="shared" si="2"/>
        <v>2016</v>
      </c>
      <c r="D125" s="18" t="s">
        <v>57</v>
      </c>
      <c r="E125" s="18" t="s">
        <v>20</v>
      </c>
      <c r="F125" s="18" t="s">
        <v>81</v>
      </c>
      <c r="G125" s="18" t="s">
        <v>306</v>
      </c>
      <c r="H125" s="225">
        <v>10300</v>
      </c>
      <c r="I125" s="18" t="s">
        <v>75</v>
      </c>
      <c r="J125" s="140" t="s">
        <v>76</v>
      </c>
      <c r="K125" s="294"/>
    </row>
    <row r="126" spans="1:13" x14ac:dyDescent="0.35">
      <c r="A126" s="16">
        <v>2016195</v>
      </c>
      <c r="B126" s="22">
        <v>42537</v>
      </c>
      <c r="C126" s="79">
        <f t="shared" si="2"/>
        <v>2016</v>
      </c>
      <c r="D126" s="16" t="s">
        <v>307</v>
      </c>
      <c r="E126" s="16" t="s">
        <v>45</v>
      </c>
      <c r="F126" s="16" t="s">
        <v>308</v>
      </c>
      <c r="G126" s="16" t="s">
        <v>222</v>
      </c>
      <c r="H126" s="226">
        <v>7000</v>
      </c>
      <c r="I126" s="16" t="s">
        <v>309</v>
      </c>
      <c r="J126" s="134" t="s">
        <v>76</v>
      </c>
      <c r="K126" s="294"/>
    </row>
    <row r="127" spans="1:13" x14ac:dyDescent="0.35">
      <c r="A127" s="53">
        <v>2016197</v>
      </c>
      <c r="B127" s="54">
        <v>42620</v>
      </c>
      <c r="C127" s="70">
        <f t="shared" si="2"/>
        <v>2016</v>
      </c>
      <c r="D127" s="53" t="s">
        <v>310</v>
      </c>
      <c r="E127" s="53" t="s">
        <v>11</v>
      </c>
      <c r="F127" s="53" t="s">
        <v>183</v>
      </c>
      <c r="G127" s="53" t="s">
        <v>311</v>
      </c>
      <c r="H127" s="231">
        <v>500</v>
      </c>
      <c r="I127" s="53" t="s">
        <v>165</v>
      </c>
      <c r="J127" s="145" t="s">
        <v>15</v>
      </c>
      <c r="K127" s="294"/>
    </row>
    <row r="128" spans="1:13" x14ac:dyDescent="0.35">
      <c r="A128" s="16">
        <v>2016203</v>
      </c>
      <c r="B128" s="22">
        <v>42630</v>
      </c>
      <c r="C128" s="79">
        <f t="shared" si="2"/>
        <v>2016</v>
      </c>
      <c r="D128" s="16" t="s">
        <v>100</v>
      </c>
      <c r="E128" s="16" t="s">
        <v>26</v>
      </c>
      <c r="F128" s="16" t="s">
        <v>312</v>
      </c>
      <c r="G128" s="16" t="s">
        <v>311</v>
      </c>
      <c r="H128" s="226">
        <v>2400</v>
      </c>
      <c r="I128" s="16" t="s">
        <v>313</v>
      </c>
      <c r="J128" s="134" t="s">
        <v>34</v>
      </c>
      <c r="K128" s="294"/>
      <c r="M128" s="68"/>
    </row>
    <row r="129" spans="1:11" x14ac:dyDescent="0.35">
      <c r="A129" s="53">
        <v>2016204</v>
      </c>
      <c r="B129" s="54">
        <v>42619</v>
      </c>
      <c r="C129" s="70">
        <f t="shared" si="2"/>
        <v>2016</v>
      </c>
      <c r="D129" s="53" t="s">
        <v>53</v>
      </c>
      <c r="E129" s="53" t="s">
        <v>11</v>
      </c>
      <c r="F129" s="53" t="s">
        <v>198</v>
      </c>
      <c r="G129" s="53" t="s">
        <v>314</v>
      </c>
      <c r="H129" s="231">
        <v>3000</v>
      </c>
      <c r="I129" s="53" t="s">
        <v>60</v>
      </c>
      <c r="J129" s="145" t="s">
        <v>34</v>
      </c>
      <c r="K129" s="294"/>
    </row>
    <row r="130" spans="1:11" x14ac:dyDescent="0.35">
      <c r="A130" s="16">
        <v>2016205</v>
      </c>
      <c r="B130" s="22">
        <v>42620</v>
      </c>
      <c r="C130" s="79">
        <f t="shared" si="2"/>
        <v>2016</v>
      </c>
      <c r="D130" s="16" t="s">
        <v>315</v>
      </c>
      <c r="E130" s="16" t="s">
        <v>26</v>
      </c>
      <c r="F130" s="16" t="s">
        <v>316</v>
      </c>
      <c r="G130" s="16" t="s">
        <v>317</v>
      </c>
      <c r="H130" s="226">
        <v>503</v>
      </c>
      <c r="I130" s="16" t="s">
        <v>318</v>
      </c>
      <c r="J130" s="134" t="s">
        <v>34</v>
      </c>
      <c r="K130" s="294"/>
    </row>
    <row r="131" spans="1:11" x14ac:dyDescent="0.35">
      <c r="A131" s="53">
        <v>2016211</v>
      </c>
      <c r="B131" s="54">
        <v>42645</v>
      </c>
      <c r="C131" s="70">
        <f t="shared" si="2"/>
        <v>2016</v>
      </c>
      <c r="D131" s="53" t="s">
        <v>319</v>
      </c>
      <c r="E131" s="53" t="s">
        <v>11</v>
      </c>
      <c r="F131" s="53" t="s">
        <v>320</v>
      </c>
      <c r="G131" s="53" t="s">
        <v>321</v>
      </c>
      <c r="H131" s="231">
        <v>950</v>
      </c>
      <c r="I131" s="53" t="s">
        <v>322</v>
      </c>
      <c r="J131" s="145" t="s">
        <v>15</v>
      </c>
      <c r="K131" s="294"/>
    </row>
    <row r="132" spans="1:11" x14ac:dyDescent="0.35">
      <c r="A132" s="53">
        <v>2016213</v>
      </c>
      <c r="B132" s="54">
        <v>42644</v>
      </c>
      <c r="C132" s="70">
        <f t="shared" ref="C132:C195" si="3">YEAR(B132)</f>
        <v>2016</v>
      </c>
      <c r="D132" s="53" t="s">
        <v>166</v>
      </c>
      <c r="E132" s="53" t="s">
        <v>11</v>
      </c>
      <c r="F132" s="53" t="s">
        <v>323</v>
      </c>
      <c r="G132" s="53" t="s">
        <v>324</v>
      </c>
      <c r="H132" s="231">
        <v>6000</v>
      </c>
      <c r="I132" s="53" t="s">
        <v>206</v>
      </c>
      <c r="J132" s="145" t="s">
        <v>76</v>
      </c>
      <c r="K132" s="294"/>
    </row>
    <row r="133" spans="1:11" x14ac:dyDescent="0.35">
      <c r="A133" s="53">
        <v>2016217</v>
      </c>
      <c r="B133" s="54">
        <v>42650</v>
      </c>
      <c r="C133" s="70">
        <f t="shared" si="3"/>
        <v>2016</v>
      </c>
      <c r="D133" s="53" t="s">
        <v>19</v>
      </c>
      <c r="E133" s="53" t="s">
        <v>11</v>
      </c>
      <c r="F133" s="53" t="s">
        <v>325</v>
      </c>
      <c r="G133" s="53" t="s">
        <v>178</v>
      </c>
      <c r="H133" s="231">
        <v>4500</v>
      </c>
      <c r="I133" s="53" t="s">
        <v>60</v>
      </c>
      <c r="J133" s="145" t="s">
        <v>15</v>
      </c>
      <c r="K133" s="294"/>
    </row>
    <row r="134" spans="1:11" x14ac:dyDescent="0.35">
      <c r="A134" s="16">
        <v>2016222</v>
      </c>
      <c r="B134" s="22">
        <v>42660</v>
      </c>
      <c r="C134" s="79">
        <f t="shared" si="3"/>
        <v>2016</v>
      </c>
      <c r="D134" s="16" t="s">
        <v>326</v>
      </c>
      <c r="E134" s="16" t="s">
        <v>26</v>
      </c>
      <c r="F134" s="16" t="s">
        <v>173</v>
      </c>
      <c r="G134" s="16" t="s">
        <v>155</v>
      </c>
      <c r="H134" s="226">
        <v>400</v>
      </c>
      <c r="I134" s="16" t="s">
        <v>209</v>
      </c>
      <c r="J134" s="134" t="s">
        <v>34</v>
      </c>
      <c r="K134" s="294"/>
    </row>
    <row r="135" spans="1:11" x14ac:dyDescent="0.35">
      <c r="A135" s="53">
        <v>2016225</v>
      </c>
      <c r="B135" s="54">
        <v>42666</v>
      </c>
      <c r="C135" s="70">
        <f t="shared" si="3"/>
        <v>2016</v>
      </c>
      <c r="D135" s="53" t="s">
        <v>25</v>
      </c>
      <c r="E135" s="53" t="s">
        <v>11</v>
      </c>
      <c r="F135" s="53" t="s">
        <v>327</v>
      </c>
      <c r="G135" s="53" t="s">
        <v>328</v>
      </c>
      <c r="H135" s="231">
        <v>1100</v>
      </c>
      <c r="I135" s="53" t="s">
        <v>329</v>
      </c>
      <c r="J135" s="145" t="s">
        <v>43</v>
      </c>
      <c r="K135" s="294"/>
    </row>
    <row r="136" spans="1:11" x14ac:dyDescent="0.35">
      <c r="A136" s="16">
        <v>2016226</v>
      </c>
      <c r="B136" s="22">
        <v>42664</v>
      </c>
      <c r="C136" s="79">
        <f t="shared" si="3"/>
        <v>2016</v>
      </c>
      <c r="D136" s="16" t="s">
        <v>310</v>
      </c>
      <c r="E136" s="16" t="s">
        <v>45</v>
      </c>
      <c r="F136" s="16" t="s">
        <v>330</v>
      </c>
      <c r="G136" s="16" t="s">
        <v>331</v>
      </c>
      <c r="H136" s="226">
        <v>24000</v>
      </c>
      <c r="I136" s="16" t="s">
        <v>332</v>
      </c>
      <c r="J136" s="134" t="s">
        <v>76</v>
      </c>
      <c r="K136" s="294"/>
    </row>
    <row r="137" spans="1:11" x14ac:dyDescent="0.35">
      <c r="A137" s="53">
        <v>2016229</v>
      </c>
      <c r="B137" s="54">
        <v>42673</v>
      </c>
      <c r="C137" s="70">
        <f t="shared" si="3"/>
        <v>2016</v>
      </c>
      <c r="D137" s="53" t="s">
        <v>53</v>
      </c>
      <c r="E137" s="53" t="s">
        <v>11</v>
      </c>
      <c r="F137" s="53" t="s">
        <v>333</v>
      </c>
      <c r="G137" s="53" t="s">
        <v>256</v>
      </c>
      <c r="H137" s="231">
        <v>7000</v>
      </c>
      <c r="I137" s="53" t="s">
        <v>128</v>
      </c>
      <c r="J137" s="145" t="s">
        <v>76</v>
      </c>
      <c r="K137" s="294"/>
    </row>
    <row r="138" spans="1:11" x14ac:dyDescent="0.35">
      <c r="A138" s="53">
        <v>2016239</v>
      </c>
      <c r="B138" s="54">
        <v>42685</v>
      </c>
      <c r="C138" s="70">
        <f t="shared" si="3"/>
        <v>2016</v>
      </c>
      <c r="D138" s="53" t="s">
        <v>53</v>
      </c>
      <c r="E138" s="53" t="s">
        <v>11</v>
      </c>
      <c r="F138" s="53" t="s">
        <v>334</v>
      </c>
      <c r="G138" s="53" t="s">
        <v>335</v>
      </c>
      <c r="H138" s="231">
        <v>9800</v>
      </c>
      <c r="I138" s="53" t="s">
        <v>75</v>
      </c>
      <c r="J138" s="145" t="s">
        <v>34</v>
      </c>
      <c r="K138" s="294"/>
    </row>
    <row r="139" spans="1:11" x14ac:dyDescent="0.35">
      <c r="A139" s="16">
        <v>2016240</v>
      </c>
      <c r="B139" s="22">
        <v>42677</v>
      </c>
      <c r="C139" s="79">
        <f t="shared" si="3"/>
        <v>2016</v>
      </c>
      <c r="D139" s="16" t="s">
        <v>154</v>
      </c>
      <c r="E139" s="16" t="s">
        <v>26</v>
      </c>
      <c r="F139" s="16" t="s">
        <v>288</v>
      </c>
      <c r="G139" s="16" t="s">
        <v>336</v>
      </c>
      <c r="H139" s="226">
        <v>100</v>
      </c>
      <c r="I139" s="16" t="s">
        <v>337</v>
      </c>
      <c r="J139" s="134" t="s">
        <v>76</v>
      </c>
      <c r="K139" s="294"/>
    </row>
    <row r="140" spans="1:11" x14ac:dyDescent="0.35">
      <c r="A140" s="53">
        <v>2016242</v>
      </c>
      <c r="B140" s="54">
        <v>42692</v>
      </c>
      <c r="C140" s="70">
        <f t="shared" si="3"/>
        <v>2016</v>
      </c>
      <c r="D140" s="53" t="s">
        <v>19</v>
      </c>
      <c r="E140" s="53" t="s">
        <v>11</v>
      </c>
      <c r="F140" s="53" t="s">
        <v>177</v>
      </c>
      <c r="G140" s="53" t="s">
        <v>172</v>
      </c>
      <c r="H140" s="231">
        <v>3500</v>
      </c>
      <c r="I140" s="53" t="s">
        <v>75</v>
      </c>
      <c r="J140" s="145" t="s">
        <v>76</v>
      </c>
      <c r="K140" s="294"/>
    </row>
    <row r="141" spans="1:11" x14ac:dyDescent="0.35">
      <c r="A141" s="53">
        <v>2016244</v>
      </c>
      <c r="B141" s="54">
        <v>42696</v>
      </c>
      <c r="C141" s="70">
        <f t="shared" si="3"/>
        <v>2016</v>
      </c>
      <c r="D141" s="53" t="s">
        <v>53</v>
      </c>
      <c r="E141" s="53" t="s">
        <v>11</v>
      </c>
      <c r="F141" s="53" t="s">
        <v>338</v>
      </c>
      <c r="G141" s="53" t="s">
        <v>339</v>
      </c>
      <c r="H141" s="231">
        <v>6000</v>
      </c>
      <c r="I141" s="53" t="s">
        <v>340</v>
      </c>
      <c r="J141" s="145" t="s">
        <v>34</v>
      </c>
      <c r="K141" s="294"/>
    </row>
    <row r="142" spans="1:11" x14ac:dyDescent="0.35">
      <c r="A142" s="53">
        <v>2016246</v>
      </c>
      <c r="B142" s="54">
        <v>42694</v>
      </c>
      <c r="C142" s="70">
        <f t="shared" si="3"/>
        <v>2016</v>
      </c>
      <c r="D142" s="53" t="s">
        <v>192</v>
      </c>
      <c r="E142" s="53" t="s">
        <v>11</v>
      </c>
      <c r="F142" s="53" t="s">
        <v>177</v>
      </c>
      <c r="G142" s="53" t="s">
        <v>265</v>
      </c>
      <c r="H142" s="231">
        <v>5500</v>
      </c>
      <c r="I142" s="53" t="s">
        <v>111</v>
      </c>
      <c r="J142" s="145" t="s">
        <v>15</v>
      </c>
      <c r="K142" s="294"/>
    </row>
    <row r="143" spans="1:11" x14ac:dyDescent="0.35">
      <c r="A143" s="53">
        <v>2016247</v>
      </c>
      <c r="B143" s="54">
        <v>42694</v>
      </c>
      <c r="C143" s="70">
        <f t="shared" si="3"/>
        <v>2016</v>
      </c>
      <c r="D143" s="53" t="s">
        <v>341</v>
      </c>
      <c r="E143" s="53" t="s">
        <v>11</v>
      </c>
      <c r="F143" s="53" t="s">
        <v>70</v>
      </c>
      <c r="G143" s="53" t="s">
        <v>265</v>
      </c>
      <c r="H143" s="231">
        <v>4300</v>
      </c>
      <c r="I143" s="53" t="s">
        <v>75</v>
      </c>
      <c r="J143" s="145" t="s">
        <v>15</v>
      </c>
      <c r="K143" s="294"/>
    </row>
    <row r="144" spans="1:11" x14ac:dyDescent="0.35">
      <c r="A144" s="53">
        <v>2016248</v>
      </c>
      <c r="B144" s="54">
        <v>42699</v>
      </c>
      <c r="C144" s="70">
        <f t="shared" si="3"/>
        <v>2016</v>
      </c>
      <c r="D144" s="53" t="s">
        <v>19</v>
      </c>
      <c r="E144" s="53" t="s">
        <v>11</v>
      </c>
      <c r="F144" s="53" t="s">
        <v>342</v>
      </c>
      <c r="G144" s="53" t="s">
        <v>343</v>
      </c>
      <c r="H144" s="231">
        <v>3700</v>
      </c>
      <c r="I144" s="53" t="s">
        <v>344</v>
      </c>
      <c r="J144" s="145" t="s">
        <v>76</v>
      </c>
      <c r="K144" s="294"/>
    </row>
    <row r="145" spans="1:11" x14ac:dyDescent="0.35">
      <c r="A145" s="53">
        <v>2016249</v>
      </c>
      <c r="B145" s="54">
        <v>42702</v>
      </c>
      <c r="C145" s="70">
        <f t="shared" si="3"/>
        <v>2016</v>
      </c>
      <c r="D145" s="53" t="s">
        <v>154</v>
      </c>
      <c r="E145" s="53" t="s">
        <v>11</v>
      </c>
      <c r="F145" s="53" t="s">
        <v>126</v>
      </c>
      <c r="G145" s="53" t="s">
        <v>345</v>
      </c>
      <c r="H145" s="231">
        <v>4000</v>
      </c>
      <c r="I145" s="53" t="s">
        <v>346</v>
      </c>
      <c r="J145" s="145" t="s">
        <v>15</v>
      </c>
      <c r="K145" s="294"/>
    </row>
    <row r="146" spans="1:11" x14ac:dyDescent="0.35">
      <c r="A146" s="53">
        <v>2016251</v>
      </c>
      <c r="B146" s="54">
        <v>42703</v>
      </c>
      <c r="C146" s="70">
        <f t="shared" si="3"/>
        <v>2016</v>
      </c>
      <c r="D146" s="53" t="s">
        <v>347</v>
      </c>
      <c r="E146" s="53" t="s">
        <v>11</v>
      </c>
      <c r="F146" s="53" t="s">
        <v>257</v>
      </c>
      <c r="G146" s="53" t="s">
        <v>282</v>
      </c>
      <c r="H146" s="231">
        <v>500</v>
      </c>
      <c r="I146" s="53" t="s">
        <v>348</v>
      </c>
      <c r="J146" s="145" t="s">
        <v>34</v>
      </c>
      <c r="K146" s="294"/>
    </row>
    <row r="147" spans="1:11" x14ac:dyDescent="0.35">
      <c r="A147" s="53">
        <v>2016257</v>
      </c>
      <c r="B147" s="54">
        <v>42711</v>
      </c>
      <c r="C147" s="70">
        <f t="shared" si="3"/>
        <v>2016</v>
      </c>
      <c r="D147" s="53" t="s">
        <v>53</v>
      </c>
      <c r="E147" s="53" t="s">
        <v>11</v>
      </c>
      <c r="F147" s="53" t="s">
        <v>21</v>
      </c>
      <c r="G147" s="53" t="s">
        <v>285</v>
      </c>
      <c r="H147" s="231">
        <v>5200</v>
      </c>
      <c r="I147" s="53" t="s">
        <v>349</v>
      </c>
      <c r="J147" s="145" t="s">
        <v>15</v>
      </c>
      <c r="K147" s="294"/>
    </row>
    <row r="148" spans="1:11" x14ac:dyDescent="0.35">
      <c r="A148" s="53">
        <v>2016258</v>
      </c>
      <c r="B148" s="54">
        <v>42715</v>
      </c>
      <c r="C148" s="70">
        <f t="shared" si="3"/>
        <v>2016</v>
      </c>
      <c r="D148" s="53" t="s">
        <v>25</v>
      </c>
      <c r="E148" s="53" t="s">
        <v>11</v>
      </c>
      <c r="F148" s="53" t="s">
        <v>110</v>
      </c>
      <c r="G148" s="53" t="s">
        <v>196</v>
      </c>
      <c r="H148" s="231">
        <v>800</v>
      </c>
      <c r="I148" s="53" t="s">
        <v>350</v>
      </c>
      <c r="J148" s="145" t="s">
        <v>76</v>
      </c>
      <c r="K148" s="294"/>
    </row>
    <row r="149" spans="1:11" x14ac:dyDescent="0.35">
      <c r="A149" s="53">
        <v>2016261</v>
      </c>
      <c r="B149" s="54">
        <v>42463</v>
      </c>
      <c r="C149" s="70">
        <f t="shared" si="3"/>
        <v>2016</v>
      </c>
      <c r="D149" s="53" t="s">
        <v>351</v>
      </c>
      <c r="E149" s="53" t="s">
        <v>11</v>
      </c>
      <c r="F149" s="53" t="s">
        <v>352</v>
      </c>
      <c r="G149" s="53" t="s">
        <v>191</v>
      </c>
      <c r="H149" s="231">
        <v>1900</v>
      </c>
      <c r="I149" s="53" t="s">
        <v>353</v>
      </c>
      <c r="J149" s="145" t="s">
        <v>76</v>
      </c>
      <c r="K149" s="294"/>
    </row>
    <row r="150" spans="1:11" x14ac:dyDescent="0.35">
      <c r="A150" s="53">
        <v>2016263</v>
      </c>
      <c r="B150" s="54">
        <v>42714</v>
      </c>
      <c r="C150" s="70">
        <f t="shared" si="3"/>
        <v>2016</v>
      </c>
      <c r="D150" s="53" t="s">
        <v>235</v>
      </c>
      <c r="E150" s="53" t="s">
        <v>11</v>
      </c>
      <c r="F150" s="53" t="s">
        <v>244</v>
      </c>
      <c r="G150" s="53" t="s">
        <v>314</v>
      </c>
      <c r="H150" s="231">
        <v>4200</v>
      </c>
      <c r="I150" s="53" t="s">
        <v>75</v>
      </c>
      <c r="J150" s="145" t="s">
        <v>34</v>
      </c>
      <c r="K150" s="294"/>
    </row>
    <row r="151" spans="1:11" x14ac:dyDescent="0.35">
      <c r="A151" s="53">
        <v>2016264</v>
      </c>
      <c r="B151" s="54">
        <v>42708</v>
      </c>
      <c r="C151" s="70">
        <f t="shared" si="3"/>
        <v>2016</v>
      </c>
      <c r="D151" s="53" t="s">
        <v>139</v>
      </c>
      <c r="E151" s="53" t="s">
        <v>11</v>
      </c>
      <c r="F151" s="53" t="s">
        <v>354</v>
      </c>
      <c r="G151" s="53" t="s">
        <v>282</v>
      </c>
      <c r="H151" s="231">
        <v>3000</v>
      </c>
      <c r="I151" s="53" t="s">
        <v>283</v>
      </c>
      <c r="J151" s="145" t="s">
        <v>15</v>
      </c>
      <c r="K151" s="294"/>
    </row>
    <row r="152" spans="1:11" x14ac:dyDescent="0.35">
      <c r="A152" s="53">
        <v>2016266</v>
      </c>
      <c r="B152" s="54">
        <v>42722</v>
      </c>
      <c r="C152" s="70">
        <f t="shared" si="3"/>
        <v>2016</v>
      </c>
      <c r="D152" s="53" t="s">
        <v>109</v>
      </c>
      <c r="E152" s="53" t="s">
        <v>11</v>
      </c>
      <c r="F152" s="53" t="s">
        <v>355</v>
      </c>
      <c r="G152" s="53" t="s">
        <v>356</v>
      </c>
      <c r="H152" s="231">
        <v>8000</v>
      </c>
      <c r="I152" s="53" t="s">
        <v>118</v>
      </c>
      <c r="J152" s="145" t="s">
        <v>15</v>
      </c>
      <c r="K152" s="294"/>
    </row>
    <row r="153" spans="1:11" x14ac:dyDescent="0.35">
      <c r="A153" s="16">
        <v>2016267</v>
      </c>
      <c r="B153" s="22">
        <v>42722</v>
      </c>
      <c r="C153" s="79">
        <f t="shared" si="3"/>
        <v>2016</v>
      </c>
      <c r="D153" s="16" t="s">
        <v>19</v>
      </c>
      <c r="E153" s="16" t="s">
        <v>45</v>
      </c>
      <c r="F153" s="16" t="s">
        <v>194</v>
      </c>
      <c r="G153" s="16" t="s">
        <v>207</v>
      </c>
      <c r="H153" s="226">
        <v>10000</v>
      </c>
      <c r="I153" s="16" t="s">
        <v>75</v>
      </c>
      <c r="J153" s="134" t="s">
        <v>76</v>
      </c>
      <c r="K153" s="294"/>
    </row>
    <row r="154" spans="1:11" x14ac:dyDescent="0.35">
      <c r="A154" s="53">
        <v>2016270</v>
      </c>
      <c r="B154" s="54">
        <v>42707</v>
      </c>
      <c r="C154" s="70">
        <f t="shared" si="3"/>
        <v>2016</v>
      </c>
      <c r="D154" s="53" t="s">
        <v>53</v>
      </c>
      <c r="E154" s="53" t="s">
        <v>11</v>
      </c>
      <c r="F154" s="53" t="s">
        <v>333</v>
      </c>
      <c r="G154" s="53" t="s">
        <v>199</v>
      </c>
      <c r="H154" s="231">
        <v>3000</v>
      </c>
      <c r="I154" s="53" t="s">
        <v>75</v>
      </c>
      <c r="J154" s="145" t="s">
        <v>34</v>
      </c>
      <c r="K154" s="294"/>
    </row>
    <row r="155" spans="1:11" ht="15" thickBot="1" x14ac:dyDescent="0.4">
      <c r="A155" s="76">
        <v>2016271</v>
      </c>
      <c r="B155" s="77">
        <v>42727</v>
      </c>
      <c r="C155" s="82">
        <f t="shared" si="3"/>
        <v>2016</v>
      </c>
      <c r="D155" s="76" t="s">
        <v>175</v>
      </c>
      <c r="E155" s="76" t="s">
        <v>20</v>
      </c>
      <c r="F155" s="76" t="s">
        <v>357</v>
      </c>
      <c r="G155" s="76" t="s">
        <v>358</v>
      </c>
      <c r="H155" s="232">
        <v>6150</v>
      </c>
      <c r="I155" s="76" t="s">
        <v>111</v>
      </c>
      <c r="J155" s="146" t="s">
        <v>24</v>
      </c>
      <c r="K155" s="294"/>
    </row>
    <row r="156" spans="1:11" x14ac:dyDescent="0.35">
      <c r="A156" s="74">
        <v>2017004</v>
      </c>
      <c r="B156" s="75">
        <v>42740</v>
      </c>
      <c r="C156" s="87">
        <f t="shared" si="3"/>
        <v>2017</v>
      </c>
      <c r="D156" s="100" t="s">
        <v>319</v>
      </c>
      <c r="E156" s="74" t="s">
        <v>11</v>
      </c>
      <c r="F156" s="74" t="s">
        <v>106</v>
      </c>
      <c r="G156" s="74" t="s">
        <v>74</v>
      </c>
      <c r="H156" s="233">
        <v>310</v>
      </c>
      <c r="I156" s="74" t="s">
        <v>359</v>
      </c>
      <c r="J156" s="147" t="s">
        <v>43</v>
      </c>
      <c r="K156" s="294"/>
    </row>
    <row r="157" spans="1:11" x14ac:dyDescent="0.35">
      <c r="A157" s="74">
        <v>2017007</v>
      </c>
      <c r="B157" s="75">
        <v>42737</v>
      </c>
      <c r="C157" s="88">
        <f t="shared" si="3"/>
        <v>2017</v>
      </c>
      <c r="D157" s="74" t="s">
        <v>53</v>
      </c>
      <c r="E157" s="74" t="s">
        <v>11</v>
      </c>
      <c r="F157" s="74" t="s">
        <v>360</v>
      </c>
      <c r="G157" s="74" t="s">
        <v>361</v>
      </c>
      <c r="H157" s="233">
        <v>6000</v>
      </c>
      <c r="I157" s="74" t="s">
        <v>362</v>
      </c>
      <c r="J157" s="147" t="s">
        <v>15</v>
      </c>
      <c r="K157" s="294"/>
    </row>
    <row r="158" spans="1:11" x14ac:dyDescent="0.35">
      <c r="A158" s="72">
        <v>2017008</v>
      </c>
      <c r="B158" s="73">
        <v>42756</v>
      </c>
      <c r="C158" s="88">
        <f t="shared" si="3"/>
        <v>2017</v>
      </c>
      <c r="D158" s="72" t="s">
        <v>239</v>
      </c>
      <c r="E158" s="72" t="s">
        <v>11</v>
      </c>
      <c r="F158" s="72" t="s">
        <v>363</v>
      </c>
      <c r="G158" s="72" t="s">
        <v>364</v>
      </c>
      <c r="H158" s="234">
        <v>500</v>
      </c>
      <c r="I158" s="72" t="s">
        <v>365</v>
      </c>
      <c r="J158" s="148" t="s">
        <v>15</v>
      </c>
      <c r="K158" s="294"/>
    </row>
    <row r="159" spans="1:11" x14ac:dyDescent="0.35">
      <c r="A159" s="72">
        <v>2017009</v>
      </c>
      <c r="B159" s="73">
        <v>42757</v>
      </c>
      <c r="C159" s="88">
        <f t="shared" si="3"/>
        <v>2017</v>
      </c>
      <c r="D159" s="72" t="s">
        <v>366</v>
      </c>
      <c r="E159" s="72" t="s">
        <v>11</v>
      </c>
      <c r="F159" s="72" t="s">
        <v>73</v>
      </c>
      <c r="G159" s="72" t="s">
        <v>107</v>
      </c>
      <c r="H159" s="234">
        <v>1700</v>
      </c>
      <c r="I159" s="72" t="s">
        <v>367</v>
      </c>
      <c r="J159" s="148" t="s">
        <v>34</v>
      </c>
      <c r="K159" s="294"/>
    </row>
    <row r="160" spans="1:11" x14ac:dyDescent="0.35">
      <c r="A160" s="16">
        <v>2017011</v>
      </c>
      <c r="B160" s="22">
        <v>42761</v>
      </c>
      <c r="C160" s="79">
        <f t="shared" si="3"/>
        <v>2017</v>
      </c>
      <c r="D160" s="16" t="s">
        <v>192</v>
      </c>
      <c r="E160" s="16" t="s">
        <v>45</v>
      </c>
      <c r="F160" s="16" t="s">
        <v>354</v>
      </c>
      <c r="G160" s="16" t="s">
        <v>59</v>
      </c>
      <c r="H160" s="226">
        <v>7000</v>
      </c>
      <c r="I160" s="16" t="s">
        <v>169</v>
      </c>
      <c r="J160" s="134" t="s">
        <v>34</v>
      </c>
      <c r="K160" s="294"/>
    </row>
    <row r="161" spans="1:11" x14ac:dyDescent="0.35">
      <c r="A161" s="72">
        <v>2017013</v>
      </c>
      <c r="B161" s="73">
        <v>42769</v>
      </c>
      <c r="C161" s="88">
        <f t="shared" si="3"/>
        <v>2017</v>
      </c>
      <c r="D161" s="72" t="s">
        <v>368</v>
      </c>
      <c r="E161" s="72" t="s">
        <v>11</v>
      </c>
      <c r="F161" s="72" t="s">
        <v>369</v>
      </c>
      <c r="G161" s="72" t="s">
        <v>370</v>
      </c>
      <c r="H161" s="234">
        <v>800</v>
      </c>
      <c r="I161" s="72" t="s">
        <v>371</v>
      </c>
      <c r="J161" s="148" t="s">
        <v>76</v>
      </c>
      <c r="K161" s="294"/>
    </row>
    <row r="162" spans="1:11" x14ac:dyDescent="0.35">
      <c r="A162" s="72">
        <v>2017017</v>
      </c>
      <c r="B162" s="73">
        <v>42779</v>
      </c>
      <c r="C162" s="88">
        <f t="shared" si="3"/>
        <v>2017</v>
      </c>
      <c r="D162" s="72" t="s">
        <v>310</v>
      </c>
      <c r="E162" s="72" t="s">
        <v>11</v>
      </c>
      <c r="F162" s="72" t="s">
        <v>372</v>
      </c>
      <c r="G162" s="72" t="s">
        <v>51</v>
      </c>
      <c r="H162" s="234">
        <v>1000</v>
      </c>
      <c r="I162" s="72" t="s">
        <v>151</v>
      </c>
      <c r="J162" s="148" t="s">
        <v>34</v>
      </c>
      <c r="K162" s="294"/>
    </row>
    <row r="163" spans="1:11" x14ac:dyDescent="0.35">
      <c r="A163" s="72">
        <v>2017018</v>
      </c>
      <c r="B163" s="73">
        <v>42781</v>
      </c>
      <c r="C163" s="88">
        <f t="shared" si="3"/>
        <v>2017</v>
      </c>
      <c r="D163" s="72" t="s">
        <v>192</v>
      </c>
      <c r="E163" s="72" t="s">
        <v>11</v>
      </c>
      <c r="F163" s="72" t="s">
        <v>244</v>
      </c>
      <c r="G163" s="72" t="s">
        <v>373</v>
      </c>
      <c r="H163" s="234">
        <v>4800</v>
      </c>
      <c r="I163" s="72" t="s">
        <v>75</v>
      </c>
      <c r="J163" s="148" t="s">
        <v>76</v>
      </c>
      <c r="K163" s="294"/>
    </row>
    <row r="164" spans="1:11" x14ac:dyDescent="0.35">
      <c r="A164" s="72">
        <v>2017021</v>
      </c>
      <c r="B164" s="73">
        <v>42786</v>
      </c>
      <c r="C164" s="88">
        <f t="shared" si="3"/>
        <v>2017</v>
      </c>
      <c r="D164" s="99" t="s">
        <v>10</v>
      </c>
      <c r="E164" s="72" t="s">
        <v>11</v>
      </c>
      <c r="F164" s="72" t="s">
        <v>374</v>
      </c>
      <c r="G164" s="72" t="s">
        <v>375</v>
      </c>
      <c r="H164" s="234">
        <v>160</v>
      </c>
      <c r="I164" s="72" t="s">
        <v>376</v>
      </c>
      <c r="J164" s="148" t="s">
        <v>15</v>
      </c>
      <c r="K164" s="294"/>
    </row>
    <row r="165" spans="1:11" x14ac:dyDescent="0.35">
      <c r="A165" s="72">
        <v>2017025</v>
      </c>
      <c r="B165" s="73">
        <v>42790</v>
      </c>
      <c r="C165" s="88">
        <f t="shared" si="3"/>
        <v>2017</v>
      </c>
      <c r="D165" s="72" t="s">
        <v>154</v>
      </c>
      <c r="E165" s="72" t="s">
        <v>11</v>
      </c>
      <c r="F165" s="72" t="s">
        <v>21</v>
      </c>
      <c r="G165" s="72" t="s">
        <v>377</v>
      </c>
      <c r="H165" s="234">
        <v>1000</v>
      </c>
      <c r="I165" s="72" t="s">
        <v>378</v>
      </c>
      <c r="J165" s="148" t="s">
        <v>34</v>
      </c>
      <c r="K165" s="294"/>
    </row>
    <row r="166" spans="1:11" x14ac:dyDescent="0.35">
      <c r="A166" s="16">
        <v>2017027</v>
      </c>
      <c r="B166" s="22">
        <v>42794</v>
      </c>
      <c r="C166" s="79">
        <f t="shared" si="3"/>
        <v>2017</v>
      </c>
      <c r="D166" s="16" t="s">
        <v>272</v>
      </c>
      <c r="E166" s="16" t="s">
        <v>45</v>
      </c>
      <c r="F166" s="16" t="s">
        <v>320</v>
      </c>
      <c r="G166" s="16" t="s">
        <v>265</v>
      </c>
      <c r="H166" s="226">
        <v>6500</v>
      </c>
      <c r="I166" s="16" t="s">
        <v>379</v>
      </c>
      <c r="J166" s="134" t="s">
        <v>76</v>
      </c>
      <c r="K166" s="294"/>
    </row>
    <row r="167" spans="1:11" x14ac:dyDescent="0.35">
      <c r="A167" s="16">
        <v>2017033</v>
      </c>
      <c r="B167" s="22">
        <v>42800</v>
      </c>
      <c r="C167" s="79">
        <f t="shared" si="3"/>
        <v>2017</v>
      </c>
      <c r="D167" s="16" t="s">
        <v>109</v>
      </c>
      <c r="E167" s="16" t="s">
        <v>20</v>
      </c>
      <c r="F167" s="16" t="s">
        <v>110</v>
      </c>
      <c r="G167" s="16" t="s">
        <v>285</v>
      </c>
      <c r="H167" s="226">
        <v>1700</v>
      </c>
      <c r="I167" s="16" t="s">
        <v>111</v>
      </c>
      <c r="J167" s="134" t="s">
        <v>24</v>
      </c>
      <c r="K167" s="294"/>
    </row>
    <row r="168" spans="1:11" x14ac:dyDescent="0.35">
      <c r="A168" s="72">
        <v>2017034</v>
      </c>
      <c r="B168" s="73">
        <v>42801</v>
      </c>
      <c r="C168" s="88">
        <f t="shared" si="3"/>
        <v>2017</v>
      </c>
      <c r="D168" s="72" t="s">
        <v>380</v>
      </c>
      <c r="E168" s="72" t="s">
        <v>11</v>
      </c>
      <c r="F168" s="72" t="s">
        <v>381</v>
      </c>
      <c r="G168" s="72" t="s">
        <v>382</v>
      </c>
      <c r="H168" s="234">
        <v>4800</v>
      </c>
      <c r="I168" s="72" t="s">
        <v>383</v>
      </c>
      <c r="J168" s="148" t="s">
        <v>15</v>
      </c>
      <c r="K168" s="294"/>
    </row>
    <row r="169" spans="1:11" x14ac:dyDescent="0.35">
      <c r="A169" s="16">
        <v>2017035</v>
      </c>
      <c r="B169" s="22">
        <v>42768</v>
      </c>
      <c r="C169" s="79">
        <f t="shared" si="3"/>
        <v>2017</v>
      </c>
      <c r="D169" s="16" t="s">
        <v>19</v>
      </c>
      <c r="E169" s="16" t="s">
        <v>20</v>
      </c>
      <c r="F169" s="16" t="s">
        <v>384</v>
      </c>
      <c r="G169" s="16" t="s">
        <v>385</v>
      </c>
      <c r="H169" s="226">
        <v>180</v>
      </c>
      <c r="I169" s="16" t="s">
        <v>386</v>
      </c>
      <c r="J169" s="134" t="s">
        <v>34</v>
      </c>
      <c r="K169" s="294"/>
    </row>
    <row r="170" spans="1:11" x14ac:dyDescent="0.35">
      <c r="A170" s="72">
        <v>2017039</v>
      </c>
      <c r="B170" s="73">
        <v>42771</v>
      </c>
      <c r="C170" s="88">
        <f t="shared" si="3"/>
        <v>2017</v>
      </c>
      <c r="D170" s="72" t="s">
        <v>19</v>
      </c>
      <c r="E170" s="72" t="s">
        <v>11</v>
      </c>
      <c r="F170" s="72" t="s">
        <v>257</v>
      </c>
      <c r="G170" s="72" t="s">
        <v>387</v>
      </c>
      <c r="H170" s="234">
        <v>1550</v>
      </c>
      <c r="I170" s="72" t="s">
        <v>279</v>
      </c>
      <c r="J170" s="148" t="s">
        <v>34</v>
      </c>
      <c r="K170" s="294"/>
    </row>
    <row r="171" spans="1:11" x14ac:dyDescent="0.35">
      <c r="A171" s="72">
        <v>2017041</v>
      </c>
      <c r="B171" s="73">
        <v>42790</v>
      </c>
      <c r="C171" s="88">
        <f t="shared" si="3"/>
        <v>2017</v>
      </c>
      <c r="D171" s="72" t="s">
        <v>19</v>
      </c>
      <c r="E171" s="72" t="s">
        <v>11</v>
      </c>
      <c r="F171" s="72" t="s">
        <v>220</v>
      </c>
      <c r="G171" s="72" t="s">
        <v>236</v>
      </c>
      <c r="H171" s="234">
        <v>8000</v>
      </c>
      <c r="I171" s="72" t="s">
        <v>75</v>
      </c>
      <c r="J171" s="148" t="s">
        <v>34</v>
      </c>
      <c r="K171" s="294"/>
    </row>
    <row r="172" spans="1:11" x14ac:dyDescent="0.35">
      <c r="A172" s="16">
        <v>2017044</v>
      </c>
      <c r="B172" s="22">
        <v>42795</v>
      </c>
      <c r="C172" s="79">
        <f t="shared" si="3"/>
        <v>2017</v>
      </c>
      <c r="D172" s="16" t="s">
        <v>19</v>
      </c>
      <c r="E172" s="16" t="s">
        <v>20</v>
      </c>
      <c r="F172" s="16" t="s">
        <v>116</v>
      </c>
      <c r="G172" s="16" t="s">
        <v>388</v>
      </c>
      <c r="H172" s="226">
        <v>2000</v>
      </c>
      <c r="I172" s="16" t="s">
        <v>118</v>
      </c>
      <c r="J172" s="134" t="s">
        <v>43</v>
      </c>
      <c r="K172" s="294"/>
    </row>
    <row r="173" spans="1:11" x14ac:dyDescent="0.35">
      <c r="A173" s="72">
        <v>2017055</v>
      </c>
      <c r="B173" s="73">
        <v>42833</v>
      </c>
      <c r="C173" s="88">
        <f t="shared" si="3"/>
        <v>2017</v>
      </c>
      <c r="D173" s="72" t="s">
        <v>44</v>
      </c>
      <c r="E173" s="72" t="s">
        <v>11</v>
      </c>
      <c r="F173" s="72" t="s">
        <v>389</v>
      </c>
      <c r="G173" s="72" t="s">
        <v>345</v>
      </c>
      <c r="H173" s="234">
        <v>9500</v>
      </c>
      <c r="I173" s="72" t="s">
        <v>304</v>
      </c>
      <c r="J173" s="148" t="s">
        <v>15</v>
      </c>
      <c r="K173" s="294"/>
    </row>
    <row r="174" spans="1:11" x14ac:dyDescent="0.35">
      <c r="A174" s="72">
        <v>2017056</v>
      </c>
      <c r="B174" s="73">
        <v>42835</v>
      </c>
      <c r="C174" s="88">
        <f t="shared" si="3"/>
        <v>2017</v>
      </c>
      <c r="D174" s="72" t="s">
        <v>390</v>
      </c>
      <c r="E174" s="72" t="s">
        <v>11</v>
      </c>
      <c r="F174" s="72" t="s">
        <v>106</v>
      </c>
      <c r="G174" s="72" t="s">
        <v>391</v>
      </c>
      <c r="H174" s="234">
        <v>2000</v>
      </c>
      <c r="I174" s="72" t="s">
        <v>392</v>
      </c>
      <c r="J174" s="148" t="s">
        <v>76</v>
      </c>
      <c r="K174" s="294"/>
    </row>
    <row r="175" spans="1:11" x14ac:dyDescent="0.35">
      <c r="A175" s="72">
        <v>2017058</v>
      </c>
      <c r="B175" s="73">
        <v>42831</v>
      </c>
      <c r="C175" s="88">
        <f t="shared" si="3"/>
        <v>2017</v>
      </c>
      <c r="D175" s="72" t="s">
        <v>393</v>
      </c>
      <c r="E175" s="72" t="s">
        <v>11</v>
      </c>
      <c r="F175" s="72" t="s">
        <v>394</v>
      </c>
      <c r="G175" s="72" t="s">
        <v>395</v>
      </c>
      <c r="H175" s="234">
        <v>800</v>
      </c>
      <c r="I175" s="72" t="s">
        <v>396</v>
      </c>
      <c r="J175" s="148" t="s">
        <v>15</v>
      </c>
      <c r="K175" s="294"/>
    </row>
    <row r="176" spans="1:11" x14ac:dyDescent="0.35">
      <c r="A176" s="16">
        <v>2017061</v>
      </c>
      <c r="B176" s="22">
        <v>42836</v>
      </c>
      <c r="C176" s="79">
        <f t="shared" si="3"/>
        <v>2017</v>
      </c>
      <c r="D176" s="16" t="s">
        <v>109</v>
      </c>
      <c r="E176" s="16" t="s">
        <v>45</v>
      </c>
      <c r="F176" s="16" t="s">
        <v>397</v>
      </c>
      <c r="G176" s="16" t="s">
        <v>211</v>
      </c>
      <c r="H176" s="226">
        <v>24000</v>
      </c>
      <c r="I176" s="16" t="s">
        <v>398</v>
      </c>
      <c r="J176" s="134" t="s">
        <v>76</v>
      </c>
      <c r="K176" s="294"/>
    </row>
    <row r="177" spans="1:11" x14ac:dyDescent="0.35">
      <c r="A177" s="72">
        <v>2017062</v>
      </c>
      <c r="B177" s="73">
        <v>42831</v>
      </c>
      <c r="C177" s="88">
        <f t="shared" si="3"/>
        <v>2017</v>
      </c>
      <c r="D177" s="72" t="s">
        <v>57</v>
      </c>
      <c r="E177" s="72" t="s">
        <v>11</v>
      </c>
      <c r="F177" s="72" t="s">
        <v>244</v>
      </c>
      <c r="G177" s="72" t="s">
        <v>171</v>
      </c>
      <c r="H177" s="234">
        <v>4000</v>
      </c>
      <c r="I177" s="72" t="s">
        <v>75</v>
      </c>
      <c r="J177" s="148" t="s">
        <v>34</v>
      </c>
      <c r="K177" s="294"/>
    </row>
    <row r="178" spans="1:11" x14ac:dyDescent="0.35">
      <c r="A178" s="72">
        <v>2017063</v>
      </c>
      <c r="B178" s="73">
        <v>42835</v>
      </c>
      <c r="C178" s="88">
        <f t="shared" si="3"/>
        <v>2017</v>
      </c>
      <c r="D178" s="99" t="s">
        <v>65</v>
      </c>
      <c r="E178" s="72" t="s">
        <v>11</v>
      </c>
      <c r="F178" s="72" t="s">
        <v>399</v>
      </c>
      <c r="G178" s="72" t="s">
        <v>236</v>
      </c>
      <c r="H178" s="234">
        <v>350</v>
      </c>
      <c r="I178" s="72" t="s">
        <v>400</v>
      </c>
      <c r="J178" s="148" t="s">
        <v>34</v>
      </c>
      <c r="K178" s="294"/>
    </row>
    <row r="179" spans="1:11" x14ac:dyDescent="0.35">
      <c r="A179" s="72">
        <v>2017067</v>
      </c>
      <c r="B179" s="73">
        <v>42837</v>
      </c>
      <c r="C179" s="88">
        <f t="shared" si="3"/>
        <v>2017</v>
      </c>
      <c r="D179" s="72" t="s">
        <v>53</v>
      </c>
      <c r="E179" s="72" t="s">
        <v>20</v>
      </c>
      <c r="F179" s="72" t="s">
        <v>401</v>
      </c>
      <c r="G179" s="72" t="s">
        <v>402</v>
      </c>
      <c r="H179" s="234">
        <v>10000</v>
      </c>
      <c r="I179" s="72" t="s">
        <v>60</v>
      </c>
      <c r="J179" s="148" t="s">
        <v>24</v>
      </c>
      <c r="K179" s="294"/>
    </row>
    <row r="180" spans="1:11" x14ac:dyDescent="0.35">
      <c r="A180" s="72">
        <v>2017068</v>
      </c>
      <c r="B180" s="73">
        <v>42847</v>
      </c>
      <c r="C180" s="88">
        <f t="shared" si="3"/>
        <v>2017</v>
      </c>
      <c r="D180" s="72" t="s">
        <v>19</v>
      </c>
      <c r="E180" s="72" t="s">
        <v>11</v>
      </c>
      <c r="F180" s="72" t="s">
        <v>403</v>
      </c>
      <c r="G180" s="72" t="s">
        <v>404</v>
      </c>
      <c r="H180" s="234">
        <v>2500</v>
      </c>
      <c r="I180" s="72" t="s">
        <v>279</v>
      </c>
      <c r="J180" s="148" t="s">
        <v>76</v>
      </c>
      <c r="K180" s="294"/>
    </row>
    <row r="181" spans="1:11" x14ac:dyDescent="0.35">
      <c r="A181" s="72">
        <v>2017069</v>
      </c>
      <c r="B181" s="73">
        <v>42843</v>
      </c>
      <c r="C181" s="88">
        <f t="shared" si="3"/>
        <v>2017</v>
      </c>
      <c r="D181" s="72" t="s">
        <v>405</v>
      </c>
      <c r="E181" s="72" t="s">
        <v>11</v>
      </c>
      <c r="F181" s="72" t="s">
        <v>406</v>
      </c>
      <c r="G181" s="72" t="s">
        <v>407</v>
      </c>
      <c r="H181" s="234">
        <v>2000</v>
      </c>
      <c r="I181" s="72" t="s">
        <v>408</v>
      </c>
      <c r="J181" s="148" t="s">
        <v>76</v>
      </c>
      <c r="K181" s="294"/>
    </row>
    <row r="182" spans="1:11" x14ac:dyDescent="0.35">
      <c r="A182" s="72">
        <v>2017070</v>
      </c>
      <c r="B182" s="73">
        <v>42840</v>
      </c>
      <c r="C182" s="88">
        <f t="shared" si="3"/>
        <v>2017</v>
      </c>
      <c r="D182" s="72" t="s">
        <v>53</v>
      </c>
      <c r="E182" s="72" t="s">
        <v>11</v>
      </c>
      <c r="F182" s="72" t="s">
        <v>177</v>
      </c>
      <c r="G182" s="72" t="s">
        <v>171</v>
      </c>
      <c r="H182" s="234">
        <v>870</v>
      </c>
      <c r="I182" s="72" t="s">
        <v>75</v>
      </c>
      <c r="J182" s="148" t="s">
        <v>34</v>
      </c>
      <c r="K182" s="294"/>
    </row>
    <row r="183" spans="1:11" x14ac:dyDescent="0.35">
      <c r="A183" s="72">
        <v>2017071</v>
      </c>
      <c r="B183" s="73">
        <v>42847</v>
      </c>
      <c r="C183" s="88">
        <f t="shared" si="3"/>
        <v>2017</v>
      </c>
      <c r="D183" s="72" t="s">
        <v>409</v>
      </c>
      <c r="E183" s="72" t="s">
        <v>11</v>
      </c>
      <c r="F183" s="72" t="s">
        <v>312</v>
      </c>
      <c r="G183" s="72" t="s">
        <v>410</v>
      </c>
      <c r="H183" s="234">
        <v>3000</v>
      </c>
      <c r="I183" s="72" t="s">
        <v>313</v>
      </c>
      <c r="J183" s="148" t="s">
        <v>34</v>
      </c>
      <c r="K183" s="294"/>
    </row>
    <row r="184" spans="1:11" x14ac:dyDescent="0.35">
      <c r="A184" s="72">
        <v>2017076</v>
      </c>
      <c r="B184" s="73">
        <v>42855</v>
      </c>
      <c r="C184" s="88">
        <f t="shared" si="3"/>
        <v>2017</v>
      </c>
      <c r="D184" s="72" t="s">
        <v>19</v>
      </c>
      <c r="E184" s="72" t="s">
        <v>11</v>
      </c>
      <c r="F184" s="72" t="s">
        <v>257</v>
      </c>
      <c r="G184" s="72" t="s">
        <v>250</v>
      </c>
      <c r="H184" s="234">
        <v>2300</v>
      </c>
      <c r="I184" s="72" t="s">
        <v>279</v>
      </c>
      <c r="J184" s="148" t="s">
        <v>34</v>
      </c>
      <c r="K184" s="294"/>
    </row>
    <row r="185" spans="1:11" x14ac:dyDescent="0.35">
      <c r="A185" s="72">
        <v>2017077</v>
      </c>
      <c r="B185" s="73">
        <v>42783</v>
      </c>
      <c r="C185" s="88">
        <f t="shared" si="3"/>
        <v>2017</v>
      </c>
      <c r="D185" s="72" t="s">
        <v>53</v>
      </c>
      <c r="E185" s="72" t="s">
        <v>11</v>
      </c>
      <c r="F185" s="72" t="s">
        <v>411</v>
      </c>
      <c r="G185" s="72" t="s">
        <v>412</v>
      </c>
      <c r="H185" s="234">
        <v>2000</v>
      </c>
      <c r="I185" s="72" t="s">
        <v>165</v>
      </c>
      <c r="J185" s="148" t="s">
        <v>15</v>
      </c>
      <c r="K185" s="294"/>
    </row>
    <row r="186" spans="1:11" x14ac:dyDescent="0.35">
      <c r="A186" s="72">
        <v>2017079</v>
      </c>
      <c r="B186" s="73">
        <v>42846</v>
      </c>
      <c r="C186" s="88">
        <f t="shared" si="3"/>
        <v>2017</v>
      </c>
      <c r="D186" s="72" t="s">
        <v>413</v>
      </c>
      <c r="E186" s="72" t="s">
        <v>11</v>
      </c>
      <c r="F186" s="72" t="s">
        <v>163</v>
      </c>
      <c r="G186" s="72" t="s">
        <v>164</v>
      </c>
      <c r="H186" s="234">
        <v>1800</v>
      </c>
      <c r="I186" s="72" t="s">
        <v>165</v>
      </c>
      <c r="J186" s="148" t="s">
        <v>34</v>
      </c>
      <c r="K186" s="294"/>
    </row>
    <row r="187" spans="1:11" x14ac:dyDescent="0.35">
      <c r="A187" s="72">
        <v>2017082</v>
      </c>
      <c r="B187" s="73">
        <v>42860</v>
      </c>
      <c r="C187" s="88">
        <f t="shared" si="3"/>
        <v>2017</v>
      </c>
      <c r="D187" s="72" t="s">
        <v>414</v>
      </c>
      <c r="E187" s="72" t="s">
        <v>11</v>
      </c>
      <c r="F187" s="72" t="s">
        <v>21</v>
      </c>
      <c r="G187" s="72" t="s">
        <v>195</v>
      </c>
      <c r="H187" s="234">
        <v>1500</v>
      </c>
      <c r="I187" s="72" t="s">
        <v>415</v>
      </c>
      <c r="J187" s="148" t="s">
        <v>76</v>
      </c>
      <c r="K187" s="294"/>
    </row>
    <row r="188" spans="1:11" x14ac:dyDescent="0.35">
      <c r="A188" s="16">
        <v>2017085</v>
      </c>
      <c r="B188" s="22">
        <v>42838</v>
      </c>
      <c r="C188" s="79">
        <f t="shared" si="3"/>
        <v>2017</v>
      </c>
      <c r="D188" s="16" t="s">
        <v>19</v>
      </c>
      <c r="E188" s="16" t="s">
        <v>20</v>
      </c>
      <c r="F188" s="16" t="s">
        <v>116</v>
      </c>
      <c r="G188" s="16" t="s">
        <v>416</v>
      </c>
      <c r="H188" s="226">
        <v>2500</v>
      </c>
      <c r="I188" s="16" t="s">
        <v>279</v>
      </c>
      <c r="J188" s="134" t="s">
        <v>15</v>
      </c>
      <c r="K188" s="294"/>
    </row>
    <row r="189" spans="1:11" x14ac:dyDescent="0.35">
      <c r="A189" s="72">
        <v>2017092</v>
      </c>
      <c r="B189" s="73">
        <v>42877</v>
      </c>
      <c r="C189" s="88">
        <f t="shared" si="3"/>
        <v>2017</v>
      </c>
      <c r="D189" s="72" t="s">
        <v>368</v>
      </c>
      <c r="E189" s="72" t="s">
        <v>11</v>
      </c>
      <c r="F189" s="72" t="s">
        <v>417</v>
      </c>
      <c r="G189" s="72" t="s">
        <v>418</v>
      </c>
      <c r="H189" s="234">
        <v>1500</v>
      </c>
      <c r="I189" s="72" t="s">
        <v>419</v>
      </c>
      <c r="J189" s="148" t="s">
        <v>34</v>
      </c>
      <c r="K189" s="294"/>
    </row>
    <row r="190" spans="1:11" x14ac:dyDescent="0.35">
      <c r="A190" s="72">
        <v>2017094</v>
      </c>
      <c r="B190" s="73">
        <v>42874</v>
      </c>
      <c r="C190" s="88">
        <f t="shared" si="3"/>
        <v>2017</v>
      </c>
      <c r="D190" s="72" t="s">
        <v>254</v>
      </c>
      <c r="E190" s="72" t="s">
        <v>11</v>
      </c>
      <c r="F190" s="72" t="s">
        <v>54</v>
      </c>
      <c r="G190" s="72" t="s">
        <v>420</v>
      </c>
      <c r="H190" s="234">
        <v>4200</v>
      </c>
      <c r="I190" s="72" t="s">
        <v>421</v>
      </c>
      <c r="J190" s="148" t="s">
        <v>76</v>
      </c>
      <c r="K190" s="294"/>
    </row>
    <row r="191" spans="1:11" x14ac:dyDescent="0.35">
      <c r="A191" s="72">
        <v>2017096</v>
      </c>
      <c r="B191" s="73">
        <v>42880</v>
      </c>
      <c r="C191" s="88">
        <f t="shared" si="3"/>
        <v>2017</v>
      </c>
      <c r="D191" s="72" t="s">
        <v>53</v>
      </c>
      <c r="E191" s="72" t="s">
        <v>11</v>
      </c>
      <c r="F191" s="72" t="s">
        <v>21</v>
      </c>
      <c r="G191" s="72" t="s">
        <v>422</v>
      </c>
      <c r="H191" s="234">
        <v>5500</v>
      </c>
      <c r="I191" s="72" t="s">
        <v>75</v>
      </c>
      <c r="J191" s="148" t="s">
        <v>34</v>
      </c>
      <c r="K191" s="294"/>
    </row>
    <row r="192" spans="1:11" x14ac:dyDescent="0.35">
      <c r="A192" s="72">
        <v>2017097</v>
      </c>
      <c r="B192" s="73">
        <v>42880</v>
      </c>
      <c r="C192" s="88">
        <f t="shared" si="3"/>
        <v>2017</v>
      </c>
      <c r="D192" s="72" t="s">
        <v>341</v>
      </c>
      <c r="E192" s="72" t="s">
        <v>11</v>
      </c>
      <c r="F192" s="72" t="s">
        <v>21</v>
      </c>
      <c r="G192" s="72" t="s">
        <v>423</v>
      </c>
      <c r="H192" s="234">
        <v>5700</v>
      </c>
      <c r="I192" s="72" t="s">
        <v>75</v>
      </c>
      <c r="J192" s="148" t="s">
        <v>15</v>
      </c>
      <c r="K192" s="294"/>
    </row>
    <row r="193" spans="1:11" x14ac:dyDescent="0.35">
      <c r="A193" s="72">
        <v>2017100</v>
      </c>
      <c r="B193" s="73">
        <v>42886</v>
      </c>
      <c r="C193" s="88">
        <f t="shared" si="3"/>
        <v>2017</v>
      </c>
      <c r="D193" s="99" t="s">
        <v>424</v>
      </c>
      <c r="E193" s="72" t="s">
        <v>11</v>
      </c>
      <c r="F193" s="72" t="s">
        <v>425</v>
      </c>
      <c r="G193" s="72" t="s">
        <v>345</v>
      </c>
      <c r="H193" s="234">
        <v>500</v>
      </c>
      <c r="I193" s="72" t="s">
        <v>426</v>
      </c>
      <c r="J193" s="148" t="s">
        <v>15</v>
      </c>
      <c r="K193" s="294"/>
    </row>
    <row r="194" spans="1:11" x14ac:dyDescent="0.35">
      <c r="A194" s="72">
        <v>2017101</v>
      </c>
      <c r="B194" s="73">
        <v>42880</v>
      </c>
      <c r="C194" s="88">
        <f t="shared" si="3"/>
        <v>2017</v>
      </c>
      <c r="D194" s="72" t="s">
        <v>53</v>
      </c>
      <c r="E194" s="72" t="s">
        <v>11</v>
      </c>
      <c r="F194" s="72" t="s">
        <v>70</v>
      </c>
      <c r="G194" s="72" t="s">
        <v>196</v>
      </c>
      <c r="H194" s="234">
        <v>4000</v>
      </c>
      <c r="I194" s="72" t="s">
        <v>75</v>
      </c>
      <c r="J194" s="148" t="s">
        <v>34</v>
      </c>
      <c r="K194" s="294"/>
    </row>
    <row r="195" spans="1:11" x14ac:dyDescent="0.35">
      <c r="A195" s="16">
        <v>2017102</v>
      </c>
      <c r="B195" s="22">
        <v>42881</v>
      </c>
      <c r="C195" s="79">
        <f t="shared" si="3"/>
        <v>2017</v>
      </c>
      <c r="D195" s="16" t="s">
        <v>192</v>
      </c>
      <c r="E195" s="16" t="s">
        <v>20</v>
      </c>
      <c r="F195" s="16" t="s">
        <v>215</v>
      </c>
      <c r="G195" s="16" t="s">
        <v>427</v>
      </c>
      <c r="H195" s="226">
        <v>1000</v>
      </c>
      <c r="I195" s="16" t="s">
        <v>56</v>
      </c>
      <c r="J195" s="134" t="s">
        <v>24</v>
      </c>
      <c r="K195" s="294"/>
    </row>
    <row r="196" spans="1:11" x14ac:dyDescent="0.35">
      <c r="A196" s="16">
        <v>2017103</v>
      </c>
      <c r="B196" s="22">
        <v>42886</v>
      </c>
      <c r="C196" s="79">
        <f t="shared" ref="C196:C260" si="4">YEAR(B196)</f>
        <v>2017</v>
      </c>
      <c r="D196" s="16" t="s">
        <v>239</v>
      </c>
      <c r="E196" s="16" t="s">
        <v>45</v>
      </c>
      <c r="F196" s="16" t="s">
        <v>428</v>
      </c>
      <c r="G196" s="16" t="s">
        <v>382</v>
      </c>
      <c r="H196" s="226">
        <v>2000</v>
      </c>
      <c r="I196" s="16" t="s">
        <v>429</v>
      </c>
      <c r="J196" s="134" t="s">
        <v>34</v>
      </c>
      <c r="K196" s="294"/>
    </row>
    <row r="197" spans="1:11" x14ac:dyDescent="0.35">
      <c r="A197" s="72">
        <v>2017104</v>
      </c>
      <c r="B197" s="73">
        <v>42885</v>
      </c>
      <c r="C197" s="88">
        <f t="shared" si="4"/>
        <v>2017</v>
      </c>
      <c r="D197" s="72" t="s">
        <v>430</v>
      </c>
      <c r="E197" s="72" t="s">
        <v>11</v>
      </c>
      <c r="F197" s="72" t="s">
        <v>81</v>
      </c>
      <c r="G197" s="72" t="s">
        <v>431</v>
      </c>
      <c r="H197" s="234">
        <v>500</v>
      </c>
      <c r="I197" s="72" t="s">
        <v>432</v>
      </c>
      <c r="J197" s="148" t="s">
        <v>15</v>
      </c>
      <c r="K197" s="294"/>
    </row>
    <row r="198" spans="1:11" x14ac:dyDescent="0.35">
      <c r="A198" s="72">
        <v>2017116</v>
      </c>
      <c r="B198" s="73">
        <v>42901</v>
      </c>
      <c r="C198" s="88">
        <f t="shared" si="4"/>
        <v>2017</v>
      </c>
      <c r="D198" s="72" t="s">
        <v>433</v>
      </c>
      <c r="E198" s="72" t="s">
        <v>11</v>
      </c>
      <c r="F198" s="72" t="s">
        <v>106</v>
      </c>
      <c r="G198" s="72" t="s">
        <v>434</v>
      </c>
      <c r="H198" s="234">
        <v>1300</v>
      </c>
      <c r="I198" s="72" t="s">
        <v>392</v>
      </c>
      <c r="J198" s="148" t="s">
        <v>76</v>
      </c>
      <c r="K198" s="294"/>
    </row>
    <row r="199" spans="1:11" x14ac:dyDescent="0.35">
      <c r="A199" s="72">
        <v>2017118</v>
      </c>
      <c r="B199" s="73">
        <v>42903</v>
      </c>
      <c r="C199" s="88">
        <f t="shared" si="4"/>
        <v>2017</v>
      </c>
      <c r="D199" s="72" t="s">
        <v>19</v>
      </c>
      <c r="E199" s="72" t="s">
        <v>11</v>
      </c>
      <c r="F199" s="72" t="s">
        <v>177</v>
      </c>
      <c r="G199" s="72" t="s">
        <v>256</v>
      </c>
      <c r="H199" s="234">
        <v>2500</v>
      </c>
      <c r="I199" s="72" t="s">
        <v>75</v>
      </c>
      <c r="J199" s="148" t="s">
        <v>15</v>
      </c>
      <c r="K199" s="294"/>
    </row>
    <row r="200" spans="1:11" x14ac:dyDescent="0.35">
      <c r="A200" s="72">
        <v>2017119</v>
      </c>
      <c r="B200" s="73">
        <v>42900</v>
      </c>
      <c r="C200" s="88">
        <f t="shared" si="4"/>
        <v>2017</v>
      </c>
      <c r="D200" s="72" t="s">
        <v>235</v>
      </c>
      <c r="E200" s="72" t="s">
        <v>11</v>
      </c>
      <c r="F200" s="72" t="s">
        <v>120</v>
      </c>
      <c r="G200" s="72" t="s">
        <v>221</v>
      </c>
      <c r="H200" s="234">
        <v>3500</v>
      </c>
      <c r="I200" s="72" t="s">
        <v>367</v>
      </c>
      <c r="J200" s="148" t="s">
        <v>24</v>
      </c>
      <c r="K200" s="294"/>
    </row>
    <row r="201" spans="1:11" x14ac:dyDescent="0.35">
      <c r="A201" s="16">
        <v>2017121</v>
      </c>
      <c r="B201" s="22">
        <v>42900</v>
      </c>
      <c r="C201" s="79">
        <f t="shared" si="4"/>
        <v>2017</v>
      </c>
      <c r="D201" s="16" t="s">
        <v>393</v>
      </c>
      <c r="E201" s="16" t="s">
        <v>20</v>
      </c>
      <c r="F201" s="16" t="s">
        <v>355</v>
      </c>
      <c r="G201" s="16" t="s">
        <v>435</v>
      </c>
      <c r="H201" s="226">
        <v>3500</v>
      </c>
      <c r="I201" s="16" t="s">
        <v>436</v>
      </c>
      <c r="J201" s="134" t="s">
        <v>15</v>
      </c>
      <c r="K201" s="294"/>
    </row>
    <row r="202" spans="1:11" x14ac:dyDescent="0.35">
      <c r="A202" s="72">
        <v>2017122</v>
      </c>
      <c r="B202" s="73">
        <v>42892</v>
      </c>
      <c r="C202" s="88">
        <f t="shared" si="4"/>
        <v>2017</v>
      </c>
      <c r="D202" s="72" t="s">
        <v>217</v>
      </c>
      <c r="E202" s="72" t="s">
        <v>11</v>
      </c>
      <c r="F202" s="72" t="s">
        <v>218</v>
      </c>
      <c r="G202" s="72" t="s">
        <v>356</v>
      </c>
      <c r="H202" s="234">
        <v>330</v>
      </c>
      <c r="I202" s="72" t="s">
        <v>118</v>
      </c>
      <c r="J202" s="148" t="s">
        <v>34</v>
      </c>
      <c r="K202" s="294"/>
    </row>
    <row r="203" spans="1:11" x14ac:dyDescent="0.35">
      <c r="A203" s="72">
        <v>2017123</v>
      </c>
      <c r="B203" s="73">
        <v>42906</v>
      </c>
      <c r="C203" s="88">
        <f t="shared" si="4"/>
        <v>2017</v>
      </c>
      <c r="D203" s="72" t="s">
        <v>437</v>
      </c>
      <c r="E203" s="72" t="s">
        <v>11</v>
      </c>
      <c r="F203" s="72" t="s">
        <v>438</v>
      </c>
      <c r="G203" s="72" t="s">
        <v>265</v>
      </c>
      <c r="H203" s="234">
        <v>1400</v>
      </c>
      <c r="I203" s="72" t="s">
        <v>439</v>
      </c>
      <c r="J203" s="148" t="s">
        <v>34</v>
      </c>
      <c r="K203" s="294"/>
    </row>
    <row r="204" spans="1:11" x14ac:dyDescent="0.35">
      <c r="A204" s="72">
        <v>2017124</v>
      </c>
      <c r="B204" s="73">
        <v>42901</v>
      </c>
      <c r="C204" s="88">
        <f t="shared" si="4"/>
        <v>2017</v>
      </c>
      <c r="D204" s="72" t="s">
        <v>53</v>
      </c>
      <c r="E204" s="72" t="s">
        <v>11</v>
      </c>
      <c r="F204" s="72" t="s">
        <v>58</v>
      </c>
      <c r="G204" s="72" t="s">
        <v>201</v>
      </c>
      <c r="H204" s="234">
        <v>4200</v>
      </c>
      <c r="I204" s="72" t="s">
        <v>60</v>
      </c>
      <c r="J204" s="148" t="s">
        <v>76</v>
      </c>
      <c r="K204" s="294"/>
    </row>
    <row r="205" spans="1:11" x14ac:dyDescent="0.35">
      <c r="A205" s="72">
        <v>2017125</v>
      </c>
      <c r="B205" s="73">
        <v>42901</v>
      </c>
      <c r="C205" s="88">
        <f t="shared" si="4"/>
        <v>2017</v>
      </c>
      <c r="D205" s="72" t="s">
        <v>53</v>
      </c>
      <c r="E205" s="72" t="s">
        <v>11</v>
      </c>
      <c r="F205" s="72" t="s">
        <v>198</v>
      </c>
      <c r="G205" s="72" t="s">
        <v>107</v>
      </c>
      <c r="H205" s="234">
        <v>650</v>
      </c>
      <c r="I205" s="72" t="s">
        <v>60</v>
      </c>
      <c r="J205" s="148" t="s">
        <v>15</v>
      </c>
      <c r="K205" s="294"/>
    </row>
    <row r="206" spans="1:11" x14ac:dyDescent="0.35">
      <c r="A206" s="72">
        <v>2017126</v>
      </c>
      <c r="B206" s="73">
        <v>42908</v>
      </c>
      <c r="C206" s="88">
        <f t="shared" si="4"/>
        <v>2017</v>
      </c>
      <c r="D206" s="72" t="s">
        <v>53</v>
      </c>
      <c r="E206" s="72" t="s">
        <v>11</v>
      </c>
      <c r="F206" s="72" t="s">
        <v>177</v>
      </c>
      <c r="G206" s="72" t="s">
        <v>171</v>
      </c>
      <c r="H206" s="234">
        <v>4000</v>
      </c>
      <c r="I206" s="72" t="s">
        <v>75</v>
      </c>
      <c r="J206" s="148" t="s">
        <v>15</v>
      </c>
      <c r="K206" s="294"/>
    </row>
    <row r="207" spans="1:11" x14ac:dyDescent="0.35">
      <c r="A207" s="72">
        <v>2017128</v>
      </c>
      <c r="B207" s="73">
        <v>42904</v>
      </c>
      <c r="C207" s="88">
        <f t="shared" si="4"/>
        <v>2017</v>
      </c>
      <c r="D207" s="72" t="s">
        <v>53</v>
      </c>
      <c r="E207" s="72" t="s">
        <v>11</v>
      </c>
      <c r="F207" s="72" t="s">
        <v>58</v>
      </c>
      <c r="G207" s="72" t="s">
        <v>265</v>
      </c>
      <c r="H207" s="234">
        <v>2000</v>
      </c>
      <c r="I207" s="72" t="s">
        <v>60</v>
      </c>
      <c r="J207" s="148" t="s">
        <v>15</v>
      </c>
      <c r="K207" s="294"/>
    </row>
    <row r="208" spans="1:11" x14ac:dyDescent="0.35">
      <c r="A208" s="72">
        <v>2017129</v>
      </c>
      <c r="B208" s="73">
        <v>42900</v>
      </c>
      <c r="C208" s="88">
        <f t="shared" si="4"/>
        <v>2017</v>
      </c>
      <c r="D208" s="72" t="s">
        <v>192</v>
      </c>
      <c r="E208" s="72" t="s">
        <v>11</v>
      </c>
      <c r="F208" s="72" t="s">
        <v>440</v>
      </c>
      <c r="G208" s="72" t="s">
        <v>440</v>
      </c>
      <c r="H208" s="234">
        <v>7000</v>
      </c>
      <c r="I208" s="72" t="s">
        <v>75</v>
      </c>
      <c r="J208" s="148" t="s">
        <v>76</v>
      </c>
      <c r="K208" s="294"/>
    </row>
    <row r="209" spans="1:11" x14ac:dyDescent="0.35">
      <c r="A209" s="72">
        <v>2017137</v>
      </c>
      <c r="B209" s="73">
        <v>42918</v>
      </c>
      <c r="C209" s="88">
        <f t="shared" si="4"/>
        <v>2017</v>
      </c>
      <c r="D209" s="72" t="s">
        <v>441</v>
      </c>
      <c r="E209" s="72" t="s">
        <v>11</v>
      </c>
      <c r="F209" s="72" t="s">
        <v>12</v>
      </c>
      <c r="G209" s="72" t="s">
        <v>186</v>
      </c>
      <c r="H209" s="234">
        <v>1400</v>
      </c>
      <c r="I209" s="72" t="s">
        <v>442</v>
      </c>
      <c r="J209" s="148" t="s">
        <v>15</v>
      </c>
      <c r="K209" s="294"/>
    </row>
    <row r="210" spans="1:11" x14ac:dyDescent="0.35">
      <c r="A210" s="72">
        <v>2017138</v>
      </c>
      <c r="B210" s="73">
        <v>42918</v>
      </c>
      <c r="C210" s="88">
        <f t="shared" si="4"/>
        <v>2017</v>
      </c>
      <c r="D210" s="72" t="s">
        <v>53</v>
      </c>
      <c r="E210" s="72" t="s">
        <v>11</v>
      </c>
      <c r="F210" s="72" t="s">
        <v>73</v>
      </c>
      <c r="G210" s="72" t="s">
        <v>199</v>
      </c>
      <c r="H210" s="234">
        <v>3000</v>
      </c>
      <c r="I210" s="72" t="s">
        <v>75</v>
      </c>
      <c r="J210" s="148" t="s">
        <v>34</v>
      </c>
      <c r="K210" s="294"/>
    </row>
    <row r="211" spans="1:11" x14ac:dyDescent="0.35">
      <c r="A211" s="72">
        <v>2017141</v>
      </c>
      <c r="B211" s="73">
        <v>42918</v>
      </c>
      <c r="C211" s="88">
        <f t="shared" si="4"/>
        <v>2017</v>
      </c>
      <c r="D211" s="72" t="s">
        <v>57</v>
      </c>
      <c r="E211" s="72" t="s">
        <v>11</v>
      </c>
      <c r="F211" s="72" t="s">
        <v>198</v>
      </c>
      <c r="G211" s="72" t="s">
        <v>443</v>
      </c>
      <c r="H211" s="234">
        <v>600</v>
      </c>
      <c r="I211" s="72" t="s">
        <v>60</v>
      </c>
      <c r="J211" s="148" t="s">
        <v>76</v>
      </c>
      <c r="K211" s="294"/>
    </row>
    <row r="212" spans="1:11" x14ac:dyDescent="0.35">
      <c r="A212" s="72">
        <v>2017146</v>
      </c>
      <c r="B212" s="73">
        <v>42925</v>
      </c>
      <c r="C212" s="88">
        <f t="shared" si="4"/>
        <v>2017</v>
      </c>
      <c r="D212" s="72" t="s">
        <v>19</v>
      </c>
      <c r="E212" s="72" t="s">
        <v>11</v>
      </c>
      <c r="F212" s="72" t="s">
        <v>58</v>
      </c>
      <c r="G212" s="72" t="s">
        <v>444</v>
      </c>
      <c r="H212" s="234">
        <v>2500</v>
      </c>
      <c r="I212" s="72" t="s">
        <v>60</v>
      </c>
      <c r="J212" s="148" t="s">
        <v>76</v>
      </c>
      <c r="K212" s="294"/>
    </row>
    <row r="213" spans="1:11" x14ac:dyDescent="0.35">
      <c r="A213" s="72">
        <v>2017149</v>
      </c>
      <c r="B213" s="73">
        <v>42923</v>
      </c>
      <c r="C213" s="88">
        <f t="shared" si="4"/>
        <v>2017</v>
      </c>
      <c r="D213" s="72" t="s">
        <v>100</v>
      </c>
      <c r="E213" s="72" t="s">
        <v>11</v>
      </c>
      <c r="F213" s="72" t="s">
        <v>213</v>
      </c>
      <c r="G213" s="72" t="s">
        <v>445</v>
      </c>
      <c r="H213" s="234">
        <v>1800</v>
      </c>
      <c r="I213" s="72" t="s">
        <v>446</v>
      </c>
      <c r="J213" s="148" t="s">
        <v>15</v>
      </c>
      <c r="K213" s="294"/>
    </row>
    <row r="214" spans="1:11" x14ac:dyDescent="0.35">
      <c r="A214" s="72">
        <v>2017150</v>
      </c>
      <c r="B214" s="73">
        <v>42921</v>
      </c>
      <c r="C214" s="88">
        <f t="shared" si="4"/>
        <v>2017</v>
      </c>
      <c r="D214" s="72" t="s">
        <v>447</v>
      </c>
      <c r="E214" s="72" t="s">
        <v>11</v>
      </c>
      <c r="F214" s="72" t="s">
        <v>448</v>
      </c>
      <c r="G214" s="72" t="s">
        <v>265</v>
      </c>
      <c r="H214" s="234">
        <v>2000</v>
      </c>
      <c r="I214" s="72" t="s">
        <v>379</v>
      </c>
      <c r="J214" s="148" t="s">
        <v>76</v>
      </c>
      <c r="K214" s="294"/>
    </row>
    <row r="215" spans="1:11" x14ac:dyDescent="0.35">
      <c r="A215" s="72">
        <v>2017151</v>
      </c>
      <c r="B215" s="73">
        <v>42907</v>
      </c>
      <c r="C215" s="88">
        <f t="shared" si="4"/>
        <v>2017</v>
      </c>
      <c r="D215" s="72" t="s">
        <v>449</v>
      </c>
      <c r="E215" s="72" t="s">
        <v>11</v>
      </c>
      <c r="F215" s="72" t="s">
        <v>21</v>
      </c>
      <c r="G215" s="72" t="s">
        <v>191</v>
      </c>
      <c r="H215" s="234">
        <v>300</v>
      </c>
      <c r="I215" s="72" t="s">
        <v>415</v>
      </c>
      <c r="J215" s="148" t="s">
        <v>76</v>
      </c>
      <c r="K215" s="294"/>
    </row>
    <row r="216" spans="1:11" x14ac:dyDescent="0.35">
      <c r="A216" s="72">
        <v>2017152</v>
      </c>
      <c r="B216" s="73">
        <v>42924</v>
      </c>
      <c r="C216" s="88">
        <f t="shared" si="4"/>
        <v>2017</v>
      </c>
      <c r="D216" s="72" t="s">
        <v>235</v>
      </c>
      <c r="E216" s="72" t="s">
        <v>11</v>
      </c>
      <c r="F216" s="72" t="s">
        <v>288</v>
      </c>
      <c r="G216" s="72" t="s">
        <v>232</v>
      </c>
      <c r="H216" s="234">
        <v>6000</v>
      </c>
      <c r="I216" s="72" t="s">
        <v>60</v>
      </c>
      <c r="J216" s="148" t="s">
        <v>76</v>
      </c>
      <c r="K216" s="294"/>
    </row>
    <row r="217" spans="1:11" x14ac:dyDescent="0.35">
      <c r="A217" s="72">
        <v>2017153</v>
      </c>
      <c r="B217" s="73">
        <v>42926</v>
      </c>
      <c r="C217" s="88">
        <f t="shared" si="4"/>
        <v>2017</v>
      </c>
      <c r="D217" s="72" t="s">
        <v>170</v>
      </c>
      <c r="E217" s="72" t="s">
        <v>11</v>
      </c>
      <c r="F217" s="72" t="s">
        <v>110</v>
      </c>
      <c r="G217" s="72" t="s">
        <v>291</v>
      </c>
      <c r="H217" s="234">
        <v>1000</v>
      </c>
      <c r="I217" s="72" t="s">
        <v>111</v>
      </c>
      <c r="J217" s="148" t="s">
        <v>15</v>
      </c>
      <c r="K217" s="294"/>
    </row>
    <row r="218" spans="1:11" x14ac:dyDescent="0.35">
      <c r="A218" s="16">
        <v>2017163</v>
      </c>
      <c r="B218" s="22">
        <v>42932</v>
      </c>
      <c r="C218" s="79">
        <f t="shared" si="4"/>
        <v>2017</v>
      </c>
      <c r="D218" s="16" t="s">
        <v>175</v>
      </c>
      <c r="E218" s="16" t="s">
        <v>20</v>
      </c>
      <c r="F218" s="16" t="s">
        <v>220</v>
      </c>
      <c r="G218" s="16" t="s">
        <v>197</v>
      </c>
      <c r="H218" s="226">
        <v>3000</v>
      </c>
      <c r="I218" s="16" t="s">
        <v>111</v>
      </c>
      <c r="J218" s="134" t="s">
        <v>34</v>
      </c>
      <c r="K218" s="294"/>
    </row>
    <row r="219" spans="1:11" x14ac:dyDescent="0.35">
      <c r="A219" s="72">
        <v>2017164</v>
      </c>
      <c r="B219" s="73">
        <v>42928</v>
      </c>
      <c r="C219" s="88">
        <f t="shared" si="4"/>
        <v>2017</v>
      </c>
      <c r="D219" s="72" t="s">
        <v>254</v>
      </c>
      <c r="E219" s="72" t="s">
        <v>11</v>
      </c>
      <c r="F219" s="72" t="s">
        <v>450</v>
      </c>
      <c r="G219" s="72" t="s">
        <v>160</v>
      </c>
      <c r="H219" s="234">
        <v>14000</v>
      </c>
      <c r="I219" s="72" t="s">
        <v>451</v>
      </c>
      <c r="J219" s="148" t="s">
        <v>34</v>
      </c>
      <c r="K219" s="294"/>
    </row>
    <row r="220" spans="1:11" x14ac:dyDescent="0.35">
      <c r="A220" s="72">
        <v>2017167</v>
      </c>
      <c r="B220" s="73">
        <v>42934</v>
      </c>
      <c r="C220" s="88">
        <f t="shared" si="4"/>
        <v>2017</v>
      </c>
      <c r="D220" s="72" t="s">
        <v>452</v>
      </c>
      <c r="E220" s="72" t="s">
        <v>11</v>
      </c>
      <c r="F220" s="72" t="s">
        <v>327</v>
      </c>
      <c r="G220" s="72" t="s">
        <v>453</v>
      </c>
      <c r="H220" s="234">
        <v>6000</v>
      </c>
      <c r="I220" s="72" t="s">
        <v>454</v>
      </c>
      <c r="J220" s="148" t="s">
        <v>76</v>
      </c>
      <c r="K220" s="294"/>
    </row>
    <row r="221" spans="1:11" x14ac:dyDescent="0.35">
      <c r="A221" s="72">
        <v>2017168</v>
      </c>
      <c r="B221" s="73">
        <v>42856</v>
      </c>
      <c r="C221" s="88">
        <f t="shared" si="4"/>
        <v>2017</v>
      </c>
      <c r="D221" s="72" t="s">
        <v>100</v>
      </c>
      <c r="E221" s="72" t="s">
        <v>11</v>
      </c>
      <c r="F221" s="72" t="s">
        <v>455</v>
      </c>
      <c r="G221" s="72" t="s">
        <v>456</v>
      </c>
      <c r="H221" s="234">
        <v>1800</v>
      </c>
      <c r="I221" s="72" t="s">
        <v>457</v>
      </c>
      <c r="J221" s="148" t="s">
        <v>76</v>
      </c>
      <c r="K221" s="294"/>
    </row>
    <row r="222" spans="1:11" x14ac:dyDescent="0.35">
      <c r="A222" s="72">
        <v>2017170</v>
      </c>
      <c r="B222" s="73">
        <v>42940</v>
      </c>
      <c r="C222" s="88">
        <f t="shared" si="4"/>
        <v>2017</v>
      </c>
      <c r="D222" s="72" t="s">
        <v>100</v>
      </c>
      <c r="E222" s="72" t="s">
        <v>11</v>
      </c>
      <c r="F222" s="72" t="s">
        <v>106</v>
      </c>
      <c r="G222" s="72" t="s">
        <v>458</v>
      </c>
      <c r="H222" s="234">
        <v>1700</v>
      </c>
      <c r="I222" s="72" t="s">
        <v>459</v>
      </c>
      <c r="J222" s="148" t="s">
        <v>15</v>
      </c>
      <c r="K222" s="294"/>
    </row>
    <row r="223" spans="1:11" x14ac:dyDescent="0.35">
      <c r="A223" s="16">
        <v>2017171</v>
      </c>
      <c r="B223" s="22">
        <v>42938</v>
      </c>
      <c r="C223" s="79">
        <f t="shared" si="4"/>
        <v>2017</v>
      </c>
      <c r="D223" s="16" t="s">
        <v>44</v>
      </c>
      <c r="E223" s="16" t="s">
        <v>20</v>
      </c>
      <c r="F223" s="16" t="s">
        <v>31</v>
      </c>
      <c r="G223" s="16" t="s">
        <v>290</v>
      </c>
      <c r="H223" s="226">
        <v>6000</v>
      </c>
      <c r="I223" s="16" t="s">
        <v>60</v>
      </c>
      <c r="J223" s="134" t="s">
        <v>15</v>
      </c>
      <c r="K223" s="294"/>
    </row>
    <row r="224" spans="1:11" x14ac:dyDescent="0.35">
      <c r="A224" s="16">
        <v>2017172</v>
      </c>
      <c r="B224" s="22">
        <v>42938</v>
      </c>
      <c r="C224" s="79">
        <f t="shared" si="4"/>
        <v>2017</v>
      </c>
      <c r="D224" s="16" t="s">
        <v>460</v>
      </c>
      <c r="E224" s="16" t="s">
        <v>20</v>
      </c>
      <c r="F224" s="16" t="s">
        <v>200</v>
      </c>
      <c r="G224" s="16" t="s">
        <v>51</v>
      </c>
      <c r="H224" s="226">
        <v>4000</v>
      </c>
      <c r="I224" s="16" t="s">
        <v>151</v>
      </c>
      <c r="J224" s="134" t="s">
        <v>15</v>
      </c>
      <c r="K224" s="294"/>
    </row>
    <row r="225" spans="1:11" x14ac:dyDescent="0.35">
      <c r="A225" s="72">
        <v>2017173</v>
      </c>
      <c r="B225" s="73">
        <v>42942</v>
      </c>
      <c r="C225" s="88">
        <f t="shared" si="4"/>
        <v>2017</v>
      </c>
      <c r="D225" s="72" t="s">
        <v>235</v>
      </c>
      <c r="E225" s="72" t="s">
        <v>11</v>
      </c>
      <c r="F225" s="72" t="s">
        <v>177</v>
      </c>
      <c r="G225" s="72" t="s">
        <v>195</v>
      </c>
      <c r="H225" s="234">
        <v>900</v>
      </c>
      <c r="I225" s="72" t="s">
        <v>75</v>
      </c>
      <c r="J225" s="148" t="s">
        <v>76</v>
      </c>
      <c r="K225" s="294"/>
    </row>
    <row r="226" spans="1:11" x14ac:dyDescent="0.35">
      <c r="A226" s="72">
        <v>2017174</v>
      </c>
      <c r="B226" s="73">
        <v>42940</v>
      </c>
      <c r="C226" s="88">
        <f t="shared" si="4"/>
        <v>2017</v>
      </c>
      <c r="D226" s="72" t="s">
        <v>217</v>
      </c>
      <c r="E226" s="72" t="s">
        <v>11</v>
      </c>
      <c r="F226" s="72" t="s">
        <v>461</v>
      </c>
      <c r="G226" s="72" t="s">
        <v>462</v>
      </c>
      <c r="H226" s="234">
        <v>4700</v>
      </c>
      <c r="I226" s="72" t="s">
        <v>122</v>
      </c>
      <c r="J226" s="148" t="s">
        <v>76</v>
      </c>
      <c r="K226" s="294"/>
    </row>
    <row r="227" spans="1:11" x14ac:dyDescent="0.35">
      <c r="A227" s="72">
        <v>2017175</v>
      </c>
      <c r="B227" s="73">
        <v>42946</v>
      </c>
      <c r="C227" s="88">
        <f t="shared" si="4"/>
        <v>2017</v>
      </c>
      <c r="D227" s="72" t="s">
        <v>19</v>
      </c>
      <c r="E227" s="72" t="s">
        <v>11</v>
      </c>
      <c r="F227" s="72" t="s">
        <v>342</v>
      </c>
      <c r="G227" s="72" t="s">
        <v>463</v>
      </c>
      <c r="H227" s="234">
        <v>500</v>
      </c>
      <c r="I227" s="72" t="s">
        <v>421</v>
      </c>
      <c r="J227" s="148" t="s">
        <v>15</v>
      </c>
      <c r="K227" s="294"/>
    </row>
    <row r="228" spans="1:11" x14ac:dyDescent="0.35">
      <c r="A228" s="72">
        <v>2017176</v>
      </c>
      <c r="B228" s="73">
        <v>42943</v>
      </c>
      <c r="C228" s="88">
        <f t="shared" si="4"/>
        <v>2017</v>
      </c>
      <c r="D228" s="72" t="s">
        <v>217</v>
      </c>
      <c r="E228" s="72" t="s">
        <v>11</v>
      </c>
      <c r="F228" s="72" t="s">
        <v>464</v>
      </c>
      <c r="G228" s="72" t="s">
        <v>465</v>
      </c>
      <c r="H228" s="234">
        <v>3500</v>
      </c>
      <c r="I228" s="72" t="s">
        <v>421</v>
      </c>
      <c r="J228" s="148" t="s">
        <v>15</v>
      </c>
      <c r="K228" s="294"/>
    </row>
    <row r="229" spans="1:11" x14ac:dyDescent="0.35">
      <c r="A229" s="72">
        <v>2017177</v>
      </c>
      <c r="B229" s="73">
        <v>42945</v>
      </c>
      <c r="C229" s="88">
        <f t="shared" si="4"/>
        <v>2017</v>
      </c>
      <c r="D229" s="99" t="s">
        <v>466</v>
      </c>
      <c r="E229" s="72" t="s">
        <v>11</v>
      </c>
      <c r="F229" s="72" t="s">
        <v>130</v>
      </c>
      <c r="G229" s="72" t="s">
        <v>467</v>
      </c>
      <c r="H229" s="234">
        <v>200</v>
      </c>
      <c r="I229" s="72" t="s">
        <v>468</v>
      </c>
      <c r="J229" s="148" t="s">
        <v>43</v>
      </c>
      <c r="K229" s="294"/>
    </row>
    <row r="230" spans="1:11" x14ac:dyDescent="0.35">
      <c r="A230" s="72">
        <v>2017178</v>
      </c>
      <c r="B230" s="73">
        <v>42947</v>
      </c>
      <c r="C230" s="88">
        <f t="shared" si="4"/>
        <v>2017</v>
      </c>
      <c r="D230" s="72" t="s">
        <v>57</v>
      </c>
      <c r="E230" s="72" t="s">
        <v>11</v>
      </c>
      <c r="F230" s="72" t="s">
        <v>406</v>
      </c>
      <c r="G230" s="72" t="s">
        <v>276</v>
      </c>
      <c r="H230" s="234">
        <v>2600</v>
      </c>
      <c r="I230" s="72" t="s">
        <v>60</v>
      </c>
      <c r="J230" s="148" t="s">
        <v>76</v>
      </c>
      <c r="K230" s="294"/>
    </row>
    <row r="231" spans="1:11" x14ac:dyDescent="0.35">
      <c r="A231" s="72">
        <v>2017184</v>
      </c>
      <c r="B231" s="73">
        <v>42918</v>
      </c>
      <c r="C231" s="88">
        <f t="shared" si="4"/>
        <v>2017</v>
      </c>
      <c r="D231" s="72" t="s">
        <v>53</v>
      </c>
      <c r="E231" s="72" t="s">
        <v>11</v>
      </c>
      <c r="F231" s="72" t="s">
        <v>266</v>
      </c>
      <c r="G231" s="72" t="s">
        <v>469</v>
      </c>
      <c r="H231" s="234">
        <v>11300</v>
      </c>
      <c r="I231" s="72" t="s">
        <v>128</v>
      </c>
      <c r="J231" s="148" t="s">
        <v>15</v>
      </c>
      <c r="K231" s="294"/>
    </row>
    <row r="232" spans="1:11" x14ac:dyDescent="0.35">
      <c r="A232" s="72">
        <v>2017187</v>
      </c>
      <c r="B232" s="73">
        <v>42953</v>
      </c>
      <c r="C232" s="88">
        <f t="shared" si="4"/>
        <v>2017</v>
      </c>
      <c r="D232" s="72" t="s">
        <v>217</v>
      </c>
      <c r="E232" s="72" t="s">
        <v>11</v>
      </c>
      <c r="F232" s="72" t="s">
        <v>470</v>
      </c>
      <c r="G232" s="72" t="s">
        <v>356</v>
      </c>
      <c r="H232" s="234">
        <v>5000</v>
      </c>
      <c r="I232" s="72" t="s">
        <v>118</v>
      </c>
      <c r="J232" s="148" t="s">
        <v>76</v>
      </c>
      <c r="K232" s="294"/>
    </row>
    <row r="233" spans="1:11" x14ac:dyDescent="0.35">
      <c r="A233" s="16">
        <v>2017189</v>
      </c>
      <c r="B233" s="22">
        <v>42960</v>
      </c>
      <c r="C233" s="79">
        <f t="shared" si="4"/>
        <v>2017</v>
      </c>
      <c r="D233" s="16" t="s">
        <v>430</v>
      </c>
      <c r="E233" s="16" t="s">
        <v>20</v>
      </c>
      <c r="F233" s="16" t="s">
        <v>471</v>
      </c>
      <c r="G233" s="16" t="s">
        <v>472</v>
      </c>
      <c r="H233" s="226">
        <v>3000</v>
      </c>
      <c r="I233" s="16" t="s">
        <v>473</v>
      </c>
      <c r="J233" s="134" t="s">
        <v>34</v>
      </c>
      <c r="K233" s="294"/>
    </row>
    <row r="234" spans="1:11" x14ac:dyDescent="0.35">
      <c r="A234" s="72">
        <v>2017193</v>
      </c>
      <c r="B234" s="73">
        <v>42963</v>
      </c>
      <c r="C234" s="88">
        <f t="shared" si="4"/>
        <v>2017</v>
      </c>
      <c r="D234" s="72" t="s">
        <v>53</v>
      </c>
      <c r="E234" s="72" t="s">
        <v>11</v>
      </c>
      <c r="F234" s="72" t="s">
        <v>244</v>
      </c>
      <c r="G234" s="72" t="s">
        <v>221</v>
      </c>
      <c r="H234" s="234">
        <v>2000</v>
      </c>
      <c r="I234" s="72" t="s">
        <v>75</v>
      </c>
      <c r="J234" s="148" t="s">
        <v>34</v>
      </c>
      <c r="K234" s="294"/>
    </row>
    <row r="235" spans="1:11" x14ac:dyDescent="0.35">
      <c r="A235" s="16">
        <v>2017195</v>
      </c>
      <c r="B235" s="22">
        <v>42930</v>
      </c>
      <c r="C235" s="79">
        <f t="shared" si="4"/>
        <v>2017</v>
      </c>
      <c r="D235" s="16" t="s">
        <v>19</v>
      </c>
      <c r="E235" s="16" t="s">
        <v>20</v>
      </c>
      <c r="F235" s="16" t="s">
        <v>474</v>
      </c>
      <c r="G235" s="16" t="s">
        <v>285</v>
      </c>
      <c r="H235" s="226">
        <v>7000</v>
      </c>
      <c r="I235" s="16" t="s">
        <v>60</v>
      </c>
      <c r="J235" s="134" t="s">
        <v>15</v>
      </c>
      <c r="K235" s="294"/>
    </row>
    <row r="236" spans="1:11" x14ac:dyDescent="0.35">
      <c r="A236" s="16">
        <v>2017199</v>
      </c>
      <c r="B236" s="22">
        <v>42959</v>
      </c>
      <c r="C236" s="79">
        <f t="shared" si="4"/>
        <v>2017</v>
      </c>
      <c r="D236" s="16" t="s">
        <v>53</v>
      </c>
      <c r="E236" s="16" t="s">
        <v>20</v>
      </c>
      <c r="F236" s="16" t="s">
        <v>198</v>
      </c>
      <c r="G236" s="16" t="s">
        <v>207</v>
      </c>
      <c r="H236" s="226">
        <v>8000</v>
      </c>
      <c r="I236" s="16" t="s">
        <v>60</v>
      </c>
      <c r="J236" s="134" t="s">
        <v>34</v>
      </c>
      <c r="K236" s="294"/>
    </row>
    <row r="237" spans="1:11" x14ac:dyDescent="0.35">
      <c r="A237" s="72">
        <v>2017204</v>
      </c>
      <c r="B237" s="73">
        <v>42969</v>
      </c>
      <c r="C237" s="88">
        <f t="shared" si="4"/>
        <v>2017</v>
      </c>
      <c r="D237" s="72" t="s">
        <v>96</v>
      </c>
      <c r="E237" s="72" t="s">
        <v>11</v>
      </c>
      <c r="F237" s="72" t="s">
        <v>116</v>
      </c>
      <c r="G237" s="72" t="s">
        <v>388</v>
      </c>
      <c r="H237" s="234">
        <v>1500</v>
      </c>
      <c r="I237" s="72" t="s">
        <v>118</v>
      </c>
      <c r="J237" s="148" t="s">
        <v>76</v>
      </c>
      <c r="K237" s="294"/>
    </row>
    <row r="238" spans="1:11" x14ac:dyDescent="0.35">
      <c r="A238" s="72">
        <v>2017207</v>
      </c>
      <c r="B238" s="73">
        <v>42973</v>
      </c>
      <c r="C238" s="88">
        <f t="shared" si="4"/>
        <v>2017</v>
      </c>
      <c r="D238" s="72" t="s">
        <v>319</v>
      </c>
      <c r="E238" s="72" t="s">
        <v>11</v>
      </c>
      <c r="F238" s="72" t="s">
        <v>475</v>
      </c>
      <c r="G238" s="72" t="s">
        <v>264</v>
      </c>
      <c r="H238" s="234">
        <v>1800</v>
      </c>
      <c r="I238" s="72" t="s">
        <v>271</v>
      </c>
      <c r="J238" s="148" t="s">
        <v>34</v>
      </c>
      <c r="K238" s="294"/>
    </row>
    <row r="239" spans="1:11" x14ac:dyDescent="0.35">
      <c r="A239" s="72">
        <v>2017211</v>
      </c>
      <c r="B239" s="73">
        <v>42975</v>
      </c>
      <c r="C239" s="88">
        <f t="shared" si="4"/>
        <v>2017</v>
      </c>
      <c r="D239" s="72" t="s">
        <v>19</v>
      </c>
      <c r="E239" s="72" t="s">
        <v>11</v>
      </c>
      <c r="F239" s="72" t="s">
        <v>110</v>
      </c>
      <c r="G239" s="72" t="s">
        <v>476</v>
      </c>
      <c r="H239" s="234">
        <v>6000</v>
      </c>
      <c r="I239" s="72" t="s">
        <v>122</v>
      </c>
      <c r="J239" s="148" t="s">
        <v>34</v>
      </c>
      <c r="K239" s="294"/>
    </row>
    <row r="240" spans="1:11" x14ac:dyDescent="0.35">
      <c r="A240" s="72">
        <v>2017213</v>
      </c>
      <c r="B240" s="73">
        <v>42974</v>
      </c>
      <c r="C240" s="88">
        <f t="shared" si="4"/>
        <v>2017</v>
      </c>
      <c r="D240" s="72" t="s">
        <v>235</v>
      </c>
      <c r="E240" s="72" t="s">
        <v>11</v>
      </c>
      <c r="F240" s="72" t="s">
        <v>120</v>
      </c>
      <c r="G240" s="72" t="s">
        <v>234</v>
      </c>
      <c r="H240" s="234">
        <v>3500</v>
      </c>
      <c r="I240" s="72" t="s">
        <v>75</v>
      </c>
      <c r="J240" s="148" t="s">
        <v>34</v>
      </c>
      <c r="K240" s="294"/>
    </row>
    <row r="241" spans="1:11" x14ac:dyDescent="0.35">
      <c r="A241" s="72">
        <v>2017214</v>
      </c>
      <c r="B241" s="73">
        <v>42970</v>
      </c>
      <c r="C241" s="88">
        <f t="shared" si="4"/>
        <v>2017</v>
      </c>
      <c r="D241" s="72" t="s">
        <v>192</v>
      </c>
      <c r="E241" s="72" t="s">
        <v>11</v>
      </c>
      <c r="F241" s="72" t="s">
        <v>438</v>
      </c>
      <c r="G241" s="72" t="s">
        <v>422</v>
      </c>
      <c r="H241" s="234">
        <v>12000</v>
      </c>
      <c r="I241" s="72" t="s">
        <v>60</v>
      </c>
      <c r="J241" s="148" t="s">
        <v>34</v>
      </c>
      <c r="K241" s="294"/>
    </row>
    <row r="242" spans="1:11" x14ac:dyDescent="0.35">
      <c r="A242" s="72">
        <v>2017216</v>
      </c>
      <c r="B242" s="73">
        <v>42984</v>
      </c>
      <c r="C242" s="88">
        <f t="shared" si="4"/>
        <v>2017</v>
      </c>
      <c r="D242" s="72" t="s">
        <v>170</v>
      </c>
      <c r="E242" s="72" t="s">
        <v>11</v>
      </c>
      <c r="F242" s="72" t="s">
        <v>266</v>
      </c>
      <c r="G242" s="72" t="s">
        <v>186</v>
      </c>
      <c r="H242" s="234">
        <v>3000</v>
      </c>
      <c r="I242" s="72" t="s">
        <v>111</v>
      </c>
      <c r="J242" s="148" t="s">
        <v>34</v>
      </c>
      <c r="K242" s="294"/>
    </row>
    <row r="243" spans="1:11" x14ac:dyDescent="0.35">
      <c r="A243" s="72">
        <v>2017217</v>
      </c>
      <c r="B243" s="73">
        <v>42984</v>
      </c>
      <c r="C243" s="88">
        <f t="shared" si="4"/>
        <v>2017</v>
      </c>
      <c r="D243" s="72" t="s">
        <v>175</v>
      </c>
      <c r="E243" s="72" t="s">
        <v>11</v>
      </c>
      <c r="F243" s="72" t="s">
        <v>126</v>
      </c>
      <c r="G243" s="72" t="s">
        <v>444</v>
      </c>
      <c r="H243" s="234">
        <v>3000</v>
      </c>
      <c r="I243" s="72" t="s">
        <v>111</v>
      </c>
      <c r="J243" s="148" t="s">
        <v>34</v>
      </c>
      <c r="K243" s="294"/>
    </row>
    <row r="244" spans="1:11" x14ac:dyDescent="0.35">
      <c r="A244" s="72">
        <v>2017219</v>
      </c>
      <c r="B244" s="73">
        <v>42986</v>
      </c>
      <c r="C244" s="88">
        <f t="shared" si="4"/>
        <v>2017</v>
      </c>
      <c r="D244" s="72" t="s">
        <v>310</v>
      </c>
      <c r="E244" s="72" t="s">
        <v>11</v>
      </c>
      <c r="F244" s="72" t="s">
        <v>477</v>
      </c>
      <c r="G244" s="72" t="s">
        <v>339</v>
      </c>
      <c r="H244" s="234">
        <v>1040</v>
      </c>
      <c r="I244" s="72" t="s">
        <v>56</v>
      </c>
      <c r="J244" s="148" t="s">
        <v>34</v>
      </c>
      <c r="K244" s="294"/>
    </row>
    <row r="245" spans="1:11" x14ac:dyDescent="0.35">
      <c r="A245" s="72">
        <v>2017222</v>
      </c>
      <c r="B245" s="73">
        <v>42984</v>
      </c>
      <c r="C245" s="88">
        <f t="shared" si="4"/>
        <v>2017</v>
      </c>
      <c r="D245" s="72" t="s">
        <v>109</v>
      </c>
      <c r="E245" s="72" t="s">
        <v>11</v>
      </c>
      <c r="F245" s="72" t="s">
        <v>70</v>
      </c>
      <c r="G245" s="72" t="s">
        <v>290</v>
      </c>
      <c r="H245" s="234">
        <v>3000</v>
      </c>
      <c r="I245" s="72" t="s">
        <v>111</v>
      </c>
      <c r="J245" s="148" t="s">
        <v>15</v>
      </c>
      <c r="K245" s="294"/>
    </row>
    <row r="246" spans="1:11" x14ac:dyDescent="0.35">
      <c r="A246" s="72">
        <v>2017223</v>
      </c>
      <c r="B246" s="73">
        <v>42989</v>
      </c>
      <c r="C246" s="88">
        <f t="shared" si="4"/>
        <v>2017</v>
      </c>
      <c r="D246" s="72" t="s">
        <v>478</v>
      </c>
      <c r="E246" s="72" t="s">
        <v>11</v>
      </c>
      <c r="F246" s="72" t="s">
        <v>479</v>
      </c>
      <c r="G246" s="72" t="s">
        <v>230</v>
      </c>
      <c r="H246" s="234">
        <v>1460</v>
      </c>
      <c r="I246" s="72" t="s">
        <v>480</v>
      </c>
      <c r="J246" s="148" t="s">
        <v>15</v>
      </c>
      <c r="K246" s="294"/>
    </row>
    <row r="247" spans="1:11" x14ac:dyDescent="0.35">
      <c r="A247" s="72">
        <v>2017227</v>
      </c>
      <c r="B247" s="73">
        <v>42997</v>
      </c>
      <c r="C247" s="88">
        <f t="shared" si="4"/>
        <v>2017</v>
      </c>
      <c r="D247" s="72" t="s">
        <v>192</v>
      </c>
      <c r="E247" s="72" t="s">
        <v>11</v>
      </c>
      <c r="F247" s="72" t="s">
        <v>481</v>
      </c>
      <c r="G247" s="72" t="s">
        <v>482</v>
      </c>
      <c r="H247" s="234">
        <v>3000</v>
      </c>
      <c r="I247" s="72" t="s">
        <v>118</v>
      </c>
      <c r="J247" s="148" t="s">
        <v>76</v>
      </c>
      <c r="K247" s="294"/>
    </row>
    <row r="248" spans="1:11" x14ac:dyDescent="0.35">
      <c r="A248" s="16">
        <v>2017228</v>
      </c>
      <c r="B248" s="22">
        <v>42995</v>
      </c>
      <c r="C248" s="79">
        <f t="shared" si="4"/>
        <v>2017</v>
      </c>
      <c r="D248" s="16" t="s">
        <v>192</v>
      </c>
      <c r="E248" s="16" t="s">
        <v>20</v>
      </c>
      <c r="F248" s="16" t="s">
        <v>352</v>
      </c>
      <c r="G248" s="16" t="s">
        <v>230</v>
      </c>
      <c r="H248" s="226">
        <v>18000</v>
      </c>
      <c r="I248" s="16" t="s">
        <v>483</v>
      </c>
      <c r="J248" s="134" t="s">
        <v>24</v>
      </c>
      <c r="K248" s="294"/>
    </row>
    <row r="249" spans="1:11" x14ac:dyDescent="0.35">
      <c r="A249" s="72">
        <v>2017229</v>
      </c>
      <c r="B249" s="73">
        <v>42967</v>
      </c>
      <c r="C249" s="88">
        <f t="shared" si="4"/>
        <v>2017</v>
      </c>
      <c r="D249" s="72" t="s">
        <v>19</v>
      </c>
      <c r="E249" s="72" t="s">
        <v>11</v>
      </c>
      <c r="F249" s="72" t="s">
        <v>320</v>
      </c>
      <c r="G249" s="72" t="s">
        <v>241</v>
      </c>
      <c r="H249" s="234">
        <v>2500</v>
      </c>
      <c r="I249" s="72" t="s">
        <v>279</v>
      </c>
      <c r="J249" s="148" t="s">
        <v>24</v>
      </c>
      <c r="K249" s="294"/>
    </row>
    <row r="250" spans="1:11" x14ac:dyDescent="0.35">
      <c r="A250" s="16">
        <v>2017232</v>
      </c>
      <c r="B250" s="22">
        <v>42999</v>
      </c>
      <c r="C250" s="79">
        <f t="shared" si="4"/>
        <v>2017</v>
      </c>
      <c r="D250" s="16" t="s">
        <v>393</v>
      </c>
      <c r="E250" s="16" t="s">
        <v>45</v>
      </c>
      <c r="F250" s="16" t="s">
        <v>484</v>
      </c>
      <c r="G250" s="16" t="s">
        <v>485</v>
      </c>
      <c r="H250" s="226">
        <v>10000</v>
      </c>
      <c r="I250" s="16" t="s">
        <v>396</v>
      </c>
      <c r="J250" s="134" t="s">
        <v>15</v>
      </c>
      <c r="K250" s="294"/>
    </row>
    <row r="251" spans="1:11" x14ac:dyDescent="0.35">
      <c r="A251" s="16">
        <v>2017233</v>
      </c>
      <c r="B251" s="22">
        <v>43006</v>
      </c>
      <c r="C251" s="79">
        <f t="shared" si="4"/>
        <v>2017</v>
      </c>
      <c r="D251" s="16" t="s">
        <v>486</v>
      </c>
      <c r="E251" s="16" t="s">
        <v>26</v>
      </c>
      <c r="F251" s="16" t="s">
        <v>487</v>
      </c>
      <c r="G251" s="16" t="s">
        <v>488</v>
      </c>
      <c r="H251" s="226">
        <v>500</v>
      </c>
      <c r="I251" s="16" t="s">
        <v>489</v>
      </c>
      <c r="J251" s="137" t="s">
        <v>15</v>
      </c>
    </row>
    <row r="252" spans="1:11" x14ac:dyDescent="0.35">
      <c r="A252" s="72">
        <v>2017236</v>
      </c>
      <c r="B252" s="73">
        <v>43001</v>
      </c>
      <c r="C252" s="88">
        <f t="shared" si="4"/>
        <v>2017</v>
      </c>
      <c r="D252" s="72" t="s">
        <v>490</v>
      </c>
      <c r="E252" s="72" t="s">
        <v>11</v>
      </c>
      <c r="F252" s="72" t="s">
        <v>491</v>
      </c>
      <c r="G252" s="72" t="s">
        <v>211</v>
      </c>
      <c r="H252" s="234">
        <v>2000</v>
      </c>
      <c r="I252" s="72" t="s">
        <v>304</v>
      </c>
      <c r="J252" s="148" t="s">
        <v>15</v>
      </c>
      <c r="K252" s="294"/>
    </row>
    <row r="253" spans="1:11" x14ac:dyDescent="0.35">
      <c r="A253" s="72">
        <v>2017239</v>
      </c>
      <c r="B253" s="73">
        <v>43013</v>
      </c>
      <c r="C253" s="88">
        <f t="shared" si="4"/>
        <v>2017</v>
      </c>
      <c r="D253" s="72" t="s">
        <v>492</v>
      </c>
      <c r="E253" s="72" t="s">
        <v>11</v>
      </c>
      <c r="F253" s="72" t="s">
        <v>493</v>
      </c>
      <c r="G253" s="72" t="s">
        <v>303</v>
      </c>
      <c r="H253" s="234">
        <v>3400</v>
      </c>
      <c r="I253" s="72" t="s">
        <v>494</v>
      </c>
      <c r="J253" s="148" t="s">
        <v>34</v>
      </c>
      <c r="K253" s="294"/>
    </row>
    <row r="254" spans="1:11" x14ac:dyDescent="0.35">
      <c r="A254" s="72">
        <v>2017240</v>
      </c>
      <c r="B254" s="73">
        <v>43009</v>
      </c>
      <c r="C254" s="88">
        <f t="shared" si="4"/>
        <v>2017</v>
      </c>
      <c r="D254" s="72" t="s">
        <v>53</v>
      </c>
      <c r="E254" s="72" t="s">
        <v>11</v>
      </c>
      <c r="F254" s="72" t="s">
        <v>126</v>
      </c>
      <c r="G254" s="72" t="s">
        <v>284</v>
      </c>
      <c r="H254" s="234">
        <v>9000</v>
      </c>
      <c r="I254" s="72" t="s">
        <v>128</v>
      </c>
      <c r="J254" s="148" t="s">
        <v>15</v>
      </c>
      <c r="K254" s="294"/>
    </row>
    <row r="255" spans="1:11" x14ac:dyDescent="0.35">
      <c r="A255" s="16">
        <v>2017243</v>
      </c>
      <c r="B255" s="22">
        <v>43014</v>
      </c>
      <c r="C255" s="79">
        <f t="shared" si="4"/>
        <v>2017</v>
      </c>
      <c r="D255" s="16" t="s">
        <v>490</v>
      </c>
      <c r="E255" s="16" t="s">
        <v>45</v>
      </c>
      <c r="F255" s="16" t="s">
        <v>70</v>
      </c>
      <c r="G255" s="16" t="s">
        <v>265</v>
      </c>
      <c r="H255" s="226">
        <v>2300</v>
      </c>
      <c r="I255" s="16" t="s">
        <v>111</v>
      </c>
      <c r="J255" s="134" t="s">
        <v>76</v>
      </c>
      <c r="K255" s="294"/>
    </row>
    <row r="256" spans="1:11" x14ac:dyDescent="0.35">
      <c r="A256" s="72">
        <v>2017249</v>
      </c>
      <c r="B256" s="73">
        <v>43024</v>
      </c>
      <c r="C256" s="88">
        <f t="shared" si="4"/>
        <v>2017</v>
      </c>
      <c r="D256" s="72" t="s">
        <v>53</v>
      </c>
      <c r="E256" s="72" t="s">
        <v>11</v>
      </c>
      <c r="F256" s="72" t="s">
        <v>40</v>
      </c>
      <c r="G256" s="72" t="s">
        <v>74</v>
      </c>
      <c r="H256" s="234">
        <v>8500</v>
      </c>
      <c r="I256" s="72" t="s">
        <v>75</v>
      </c>
      <c r="J256" s="148" t="s">
        <v>15</v>
      </c>
      <c r="K256" s="294"/>
    </row>
    <row r="257" spans="1:11" x14ac:dyDescent="0.35">
      <c r="A257" s="72">
        <v>2017254</v>
      </c>
      <c r="B257" s="73">
        <v>43033</v>
      </c>
      <c r="C257" s="88">
        <f t="shared" si="4"/>
        <v>2017</v>
      </c>
      <c r="D257" s="72" t="s">
        <v>192</v>
      </c>
      <c r="E257" s="72" t="s">
        <v>11</v>
      </c>
      <c r="F257" s="72" t="s">
        <v>177</v>
      </c>
      <c r="G257" s="72" t="s">
        <v>196</v>
      </c>
      <c r="H257" s="234">
        <v>1700</v>
      </c>
      <c r="I257" s="72" t="s">
        <v>75</v>
      </c>
      <c r="J257" s="148" t="s">
        <v>76</v>
      </c>
      <c r="K257" s="294"/>
    </row>
    <row r="258" spans="1:11" x14ac:dyDescent="0.35">
      <c r="A258" s="72">
        <v>2017258</v>
      </c>
      <c r="B258" s="73">
        <v>43038</v>
      </c>
      <c r="C258" s="88">
        <f t="shared" si="4"/>
        <v>2017</v>
      </c>
      <c r="D258" s="72" t="s">
        <v>154</v>
      </c>
      <c r="E258" s="72" t="s">
        <v>11</v>
      </c>
      <c r="F258" s="72" t="s">
        <v>355</v>
      </c>
      <c r="G258" s="72" t="s">
        <v>227</v>
      </c>
      <c r="H258" s="234">
        <v>1200</v>
      </c>
      <c r="I258" s="72" t="s">
        <v>495</v>
      </c>
      <c r="J258" s="148" t="s">
        <v>15</v>
      </c>
      <c r="K258" s="294"/>
    </row>
    <row r="259" spans="1:11" x14ac:dyDescent="0.35">
      <c r="A259" s="72">
        <v>2017262</v>
      </c>
      <c r="B259" s="73">
        <v>43041</v>
      </c>
      <c r="C259" s="88">
        <f t="shared" si="4"/>
        <v>2017</v>
      </c>
      <c r="D259" s="99" t="s">
        <v>496</v>
      </c>
      <c r="E259" s="72" t="s">
        <v>11</v>
      </c>
      <c r="F259" s="72" t="s">
        <v>497</v>
      </c>
      <c r="G259" s="72" t="s">
        <v>305</v>
      </c>
      <c r="H259" s="234">
        <v>230</v>
      </c>
      <c r="I259" s="72" t="s">
        <v>498</v>
      </c>
      <c r="J259" s="148" t="s">
        <v>43</v>
      </c>
      <c r="K259" s="294"/>
    </row>
    <row r="260" spans="1:11" x14ac:dyDescent="0.35">
      <c r="A260" s="72">
        <v>2017264</v>
      </c>
      <c r="B260" s="73">
        <v>43043</v>
      </c>
      <c r="C260" s="88">
        <f t="shared" si="4"/>
        <v>2017</v>
      </c>
      <c r="D260" s="72" t="s">
        <v>192</v>
      </c>
      <c r="E260" s="72" t="s">
        <v>11</v>
      </c>
      <c r="F260" s="72" t="s">
        <v>180</v>
      </c>
      <c r="G260" s="72" t="s">
        <v>499</v>
      </c>
      <c r="H260" s="234">
        <v>500</v>
      </c>
      <c r="I260" s="72" t="s">
        <v>118</v>
      </c>
      <c r="J260" s="148" t="s">
        <v>76</v>
      </c>
      <c r="K260" s="294"/>
    </row>
    <row r="261" spans="1:11" x14ac:dyDescent="0.35">
      <c r="A261" s="72">
        <v>2017267</v>
      </c>
      <c r="B261" s="73">
        <v>43056</v>
      </c>
      <c r="C261" s="88">
        <f t="shared" ref="C261:C262" si="5">YEAR(B261)</f>
        <v>2017</v>
      </c>
      <c r="D261" s="72" t="s">
        <v>500</v>
      </c>
      <c r="E261" s="72" t="s">
        <v>11</v>
      </c>
      <c r="F261" s="72" t="s">
        <v>180</v>
      </c>
      <c r="G261" s="72" t="s">
        <v>219</v>
      </c>
      <c r="H261" s="234">
        <v>1400</v>
      </c>
      <c r="I261" s="72" t="s">
        <v>118</v>
      </c>
      <c r="J261" s="148" t="s">
        <v>76</v>
      </c>
      <c r="K261" s="294"/>
    </row>
    <row r="262" spans="1:11" x14ac:dyDescent="0.35">
      <c r="A262" s="72">
        <v>2017268</v>
      </c>
      <c r="B262" s="73">
        <v>43058</v>
      </c>
      <c r="C262" s="88">
        <f t="shared" si="5"/>
        <v>2017</v>
      </c>
      <c r="D262" s="99" t="s">
        <v>501</v>
      </c>
      <c r="E262" s="72" t="s">
        <v>11</v>
      </c>
      <c r="F262" s="72" t="s">
        <v>502</v>
      </c>
      <c r="G262" s="72" t="s">
        <v>138</v>
      </c>
      <c r="H262" s="234">
        <v>400</v>
      </c>
      <c r="I262" s="72" t="s">
        <v>503</v>
      </c>
      <c r="J262" s="148" t="s">
        <v>24</v>
      </c>
      <c r="K262" s="294"/>
    </row>
    <row r="263" spans="1:11" x14ac:dyDescent="0.35">
      <c r="A263" s="72">
        <v>2017270</v>
      </c>
      <c r="B263" s="73">
        <v>43063</v>
      </c>
      <c r="C263" s="88">
        <f t="shared" ref="C263:C264" si="6">YEAR(B263)</f>
        <v>2017</v>
      </c>
      <c r="D263" s="72" t="s">
        <v>504</v>
      </c>
      <c r="E263" s="72" t="s">
        <v>11</v>
      </c>
      <c r="F263" s="72" t="s">
        <v>116</v>
      </c>
      <c r="G263" s="72" t="s">
        <v>404</v>
      </c>
      <c r="H263" s="234">
        <v>2000</v>
      </c>
      <c r="I263" s="72" t="s">
        <v>279</v>
      </c>
      <c r="J263" s="148" t="s">
        <v>76</v>
      </c>
      <c r="K263" s="294"/>
    </row>
    <row r="264" spans="1:11" x14ac:dyDescent="0.35">
      <c r="A264" s="72">
        <v>2017271</v>
      </c>
      <c r="B264" s="73">
        <v>43070</v>
      </c>
      <c r="C264" s="88">
        <f t="shared" si="6"/>
        <v>2017</v>
      </c>
      <c r="D264" s="72" t="s">
        <v>235</v>
      </c>
      <c r="E264" s="72" t="s">
        <v>11</v>
      </c>
      <c r="F264" s="72" t="s">
        <v>266</v>
      </c>
      <c r="G264" s="72" t="s">
        <v>236</v>
      </c>
      <c r="H264" s="234">
        <v>7500</v>
      </c>
      <c r="I264" s="72" t="s">
        <v>75</v>
      </c>
      <c r="J264" s="148" t="s">
        <v>15</v>
      </c>
      <c r="K264" s="294"/>
    </row>
    <row r="265" spans="1:11" x14ac:dyDescent="0.35">
      <c r="A265" s="72">
        <v>2017273</v>
      </c>
      <c r="B265" s="73">
        <v>43079</v>
      </c>
      <c r="C265" s="88">
        <f t="shared" ref="C265" si="7">YEAR(B265)</f>
        <v>2017</v>
      </c>
      <c r="D265" s="72" t="s">
        <v>505</v>
      </c>
      <c r="E265" s="72" t="s">
        <v>11</v>
      </c>
      <c r="F265" s="72" t="s">
        <v>506</v>
      </c>
      <c r="G265" s="72" t="s">
        <v>241</v>
      </c>
      <c r="H265" s="234">
        <v>400</v>
      </c>
      <c r="I265" s="72" t="s">
        <v>507</v>
      </c>
      <c r="J265" s="148" t="s">
        <v>24</v>
      </c>
      <c r="K265" s="294"/>
    </row>
    <row r="266" spans="1:11" x14ac:dyDescent="0.35">
      <c r="A266" s="72">
        <v>2017279</v>
      </c>
      <c r="B266" s="73">
        <v>43016</v>
      </c>
      <c r="C266" s="88">
        <f>YEAR(B266)</f>
        <v>2017</v>
      </c>
      <c r="D266" s="72" t="s">
        <v>53</v>
      </c>
      <c r="E266" s="72" t="s">
        <v>11</v>
      </c>
      <c r="F266" s="72" t="s">
        <v>101</v>
      </c>
      <c r="G266" s="72" t="s">
        <v>82</v>
      </c>
      <c r="H266" s="234">
        <v>6000</v>
      </c>
      <c r="I266" s="72" t="s">
        <v>75</v>
      </c>
      <c r="J266" s="148" t="s">
        <v>76</v>
      </c>
      <c r="K266" s="294"/>
    </row>
    <row r="267" spans="1:11" x14ac:dyDescent="0.35">
      <c r="A267" s="72">
        <v>2017281</v>
      </c>
      <c r="B267" s="73">
        <v>43058</v>
      </c>
      <c r="C267" s="88">
        <f>YEAR(B267)</f>
        <v>2017</v>
      </c>
      <c r="D267" s="72" t="s">
        <v>19</v>
      </c>
      <c r="E267" s="72" t="s">
        <v>11</v>
      </c>
      <c r="F267" s="72" t="s">
        <v>159</v>
      </c>
      <c r="G267" s="72" t="s">
        <v>298</v>
      </c>
      <c r="H267" s="234">
        <v>3500</v>
      </c>
      <c r="I267" s="72" t="s">
        <v>279</v>
      </c>
      <c r="J267" s="148" t="s">
        <v>15</v>
      </c>
      <c r="K267" s="294"/>
    </row>
    <row r="268" spans="1:11" ht="15" thickBot="1" x14ac:dyDescent="0.4">
      <c r="A268" s="95">
        <v>2017283</v>
      </c>
      <c r="B268" s="96">
        <v>43089</v>
      </c>
      <c r="C268" s="97">
        <f>YEAR(B268)</f>
        <v>2017</v>
      </c>
      <c r="D268" s="95" t="s">
        <v>235</v>
      </c>
      <c r="E268" s="95" t="s">
        <v>11</v>
      </c>
      <c r="F268" s="95" t="s">
        <v>73</v>
      </c>
      <c r="G268" s="95" t="s">
        <v>107</v>
      </c>
      <c r="H268" s="235">
        <v>4000</v>
      </c>
      <c r="I268" s="95" t="s">
        <v>75</v>
      </c>
      <c r="J268" s="149" t="s">
        <v>76</v>
      </c>
      <c r="K268" s="294"/>
    </row>
    <row r="269" spans="1:11" x14ac:dyDescent="0.35">
      <c r="A269" s="89">
        <v>2018001</v>
      </c>
      <c r="B269" s="90">
        <v>43101</v>
      </c>
      <c r="C269" s="91">
        <f t="shared" ref="C269:C272" si="8">YEAR(B269)</f>
        <v>2018</v>
      </c>
      <c r="D269" s="89" t="s">
        <v>508</v>
      </c>
      <c r="E269" s="89" t="s">
        <v>11</v>
      </c>
      <c r="F269" s="89" t="s">
        <v>509</v>
      </c>
      <c r="G269" s="89" t="s">
        <v>74</v>
      </c>
      <c r="H269" s="236">
        <v>550</v>
      </c>
      <c r="I269" s="89" t="s">
        <v>510</v>
      </c>
      <c r="J269" s="150" t="s">
        <v>76</v>
      </c>
      <c r="K269" s="294"/>
    </row>
    <row r="270" spans="1:11" x14ac:dyDescent="0.35">
      <c r="A270" s="92">
        <v>2018003</v>
      </c>
      <c r="B270" s="93">
        <v>43107</v>
      </c>
      <c r="C270" s="94">
        <f t="shared" si="8"/>
        <v>2018</v>
      </c>
      <c r="D270" s="92" t="s">
        <v>19</v>
      </c>
      <c r="E270" s="92" t="s">
        <v>11</v>
      </c>
      <c r="F270" s="92" t="s">
        <v>120</v>
      </c>
      <c r="G270" s="92" t="s">
        <v>511</v>
      </c>
      <c r="H270" s="237">
        <v>4800</v>
      </c>
      <c r="I270" s="92" t="s">
        <v>75</v>
      </c>
      <c r="J270" s="151" t="s">
        <v>76</v>
      </c>
      <c r="K270" s="294"/>
    </row>
    <row r="271" spans="1:11" x14ac:dyDescent="0.35">
      <c r="A271" s="92">
        <v>2018004</v>
      </c>
      <c r="B271" s="93">
        <v>43107</v>
      </c>
      <c r="C271" s="94">
        <f t="shared" si="8"/>
        <v>2018</v>
      </c>
      <c r="D271" s="92" t="s">
        <v>277</v>
      </c>
      <c r="E271" s="92" t="s">
        <v>11</v>
      </c>
      <c r="F271" s="92" t="s">
        <v>73</v>
      </c>
      <c r="G271" s="92" t="s">
        <v>512</v>
      </c>
      <c r="H271" s="237">
        <v>5000</v>
      </c>
      <c r="I271" s="92" t="s">
        <v>75</v>
      </c>
      <c r="J271" s="151" t="s">
        <v>34</v>
      </c>
      <c r="K271" s="294"/>
    </row>
    <row r="272" spans="1:11" x14ac:dyDescent="0.35">
      <c r="A272" s="92">
        <v>2018009</v>
      </c>
      <c r="B272" s="93">
        <v>43116</v>
      </c>
      <c r="C272" s="94">
        <f t="shared" si="8"/>
        <v>2018</v>
      </c>
      <c r="D272" s="92" t="s">
        <v>53</v>
      </c>
      <c r="E272" s="92" t="s">
        <v>11</v>
      </c>
      <c r="F272" s="92" t="s">
        <v>177</v>
      </c>
      <c r="G272" s="92" t="s">
        <v>435</v>
      </c>
      <c r="H272" s="237">
        <v>2500</v>
      </c>
      <c r="I272" s="92" t="s">
        <v>271</v>
      </c>
      <c r="J272" s="151" t="s">
        <v>15</v>
      </c>
      <c r="K272" s="294"/>
    </row>
    <row r="273" spans="1:11" x14ac:dyDescent="0.35">
      <c r="A273" s="92">
        <v>2018011</v>
      </c>
      <c r="B273" s="93">
        <v>43116</v>
      </c>
      <c r="C273" s="94">
        <f t="shared" ref="C273" si="9">YEAR(B273)</f>
        <v>2018</v>
      </c>
      <c r="D273" s="98" t="s">
        <v>513</v>
      </c>
      <c r="E273" s="92" t="s">
        <v>11</v>
      </c>
      <c r="F273" s="92" t="s">
        <v>514</v>
      </c>
      <c r="G273" s="92" t="s">
        <v>515</v>
      </c>
      <c r="H273" s="237">
        <v>300</v>
      </c>
      <c r="I273" s="92" t="s">
        <v>516</v>
      </c>
      <c r="J273" s="151" t="s">
        <v>43</v>
      </c>
      <c r="K273" s="294"/>
    </row>
    <row r="274" spans="1:11" x14ac:dyDescent="0.35">
      <c r="A274" s="92">
        <v>2018028</v>
      </c>
      <c r="B274" s="93">
        <v>43153</v>
      </c>
      <c r="C274" s="94">
        <f t="shared" ref="C274:C275" si="10">YEAR(B274)</f>
        <v>2018</v>
      </c>
      <c r="D274" s="92" t="s">
        <v>517</v>
      </c>
      <c r="E274" s="92" t="s">
        <v>11</v>
      </c>
      <c r="F274" s="92" t="s">
        <v>354</v>
      </c>
      <c r="G274" s="92" t="s">
        <v>518</v>
      </c>
      <c r="H274" s="237">
        <v>1500</v>
      </c>
      <c r="I274" s="92" t="s">
        <v>519</v>
      </c>
      <c r="J274" s="151" t="s">
        <v>15</v>
      </c>
      <c r="K274" s="294"/>
    </row>
    <row r="275" spans="1:11" x14ac:dyDescent="0.35">
      <c r="A275" s="92">
        <v>2018030</v>
      </c>
      <c r="B275" s="93">
        <v>43152</v>
      </c>
      <c r="C275" s="94">
        <f t="shared" si="10"/>
        <v>2018</v>
      </c>
      <c r="D275" s="92" t="s">
        <v>175</v>
      </c>
      <c r="E275" s="92" t="s">
        <v>11</v>
      </c>
      <c r="F275" s="92" t="s">
        <v>73</v>
      </c>
      <c r="G275" s="92" t="s">
        <v>107</v>
      </c>
      <c r="H275" s="237">
        <v>2000</v>
      </c>
      <c r="I275" s="92" t="s">
        <v>111</v>
      </c>
      <c r="J275" s="151" t="s">
        <v>34</v>
      </c>
      <c r="K275" s="294"/>
    </row>
    <row r="276" spans="1:11" x14ac:dyDescent="0.35">
      <c r="A276" s="92">
        <v>2018032</v>
      </c>
      <c r="B276" s="93">
        <v>43145</v>
      </c>
      <c r="C276" s="94">
        <f t="shared" ref="C276" si="11">YEAR(B276)</f>
        <v>2018</v>
      </c>
      <c r="D276" s="92" t="s">
        <v>520</v>
      </c>
      <c r="E276" s="92" t="s">
        <v>11</v>
      </c>
      <c r="F276" s="92" t="s">
        <v>183</v>
      </c>
      <c r="G276" s="92" t="s">
        <v>47</v>
      </c>
      <c r="H276" s="237">
        <v>1900</v>
      </c>
      <c r="I276" s="92" t="s">
        <v>521</v>
      </c>
      <c r="J276" s="151" t="s">
        <v>15</v>
      </c>
      <c r="K276" s="294"/>
    </row>
    <row r="277" spans="1:11" x14ac:dyDescent="0.35">
      <c r="A277" s="92">
        <v>2018041</v>
      </c>
      <c r="B277" s="93">
        <v>43185</v>
      </c>
      <c r="C277" s="94">
        <f t="shared" ref="C277" si="12">YEAR(B277)</f>
        <v>2018</v>
      </c>
      <c r="D277" s="92" t="s">
        <v>522</v>
      </c>
      <c r="E277" s="92" t="s">
        <v>11</v>
      </c>
      <c r="F277" s="92" t="s">
        <v>333</v>
      </c>
      <c r="G277" s="92" t="s">
        <v>523</v>
      </c>
      <c r="H277" s="237">
        <v>2600</v>
      </c>
      <c r="I277" s="92" t="s">
        <v>524</v>
      </c>
      <c r="J277" s="151" t="s">
        <v>76</v>
      </c>
      <c r="K277" s="294"/>
    </row>
    <row r="278" spans="1:11" x14ac:dyDescent="0.35">
      <c r="A278" s="92">
        <v>2018042</v>
      </c>
      <c r="B278" s="93">
        <v>43184</v>
      </c>
      <c r="C278" s="94">
        <f t="shared" ref="C278:C282" si="13">YEAR(B278)</f>
        <v>2018</v>
      </c>
      <c r="D278" s="92" t="s">
        <v>192</v>
      </c>
      <c r="E278" s="92" t="s">
        <v>11</v>
      </c>
      <c r="F278" s="92" t="s">
        <v>525</v>
      </c>
      <c r="G278" s="92" t="s">
        <v>526</v>
      </c>
      <c r="H278" s="237">
        <v>8000</v>
      </c>
      <c r="I278" s="92" t="s">
        <v>118</v>
      </c>
      <c r="J278" s="151" t="s">
        <v>15</v>
      </c>
      <c r="K278" s="294"/>
    </row>
    <row r="279" spans="1:11" x14ac:dyDescent="0.35">
      <c r="A279" s="92">
        <v>2018043</v>
      </c>
      <c r="B279" s="93">
        <v>43191</v>
      </c>
      <c r="C279" s="94">
        <f t="shared" si="13"/>
        <v>2018</v>
      </c>
      <c r="D279" s="92" t="s">
        <v>527</v>
      </c>
      <c r="E279" s="92" t="s">
        <v>11</v>
      </c>
      <c r="F279" s="92" t="s">
        <v>73</v>
      </c>
      <c r="G279" s="92" t="s">
        <v>361</v>
      </c>
      <c r="H279" s="237">
        <v>3500</v>
      </c>
      <c r="I279" s="92" t="s">
        <v>75</v>
      </c>
      <c r="J279" s="151" t="s">
        <v>15</v>
      </c>
      <c r="K279" s="294"/>
    </row>
    <row r="280" spans="1:11" x14ac:dyDescent="0.35">
      <c r="A280" s="92">
        <v>2018044</v>
      </c>
      <c r="B280" s="93">
        <v>43184</v>
      </c>
      <c r="C280" s="94">
        <f t="shared" si="13"/>
        <v>2018</v>
      </c>
      <c r="D280" s="92" t="s">
        <v>175</v>
      </c>
      <c r="E280" s="92" t="s">
        <v>11</v>
      </c>
      <c r="F280" s="92" t="s">
        <v>528</v>
      </c>
      <c r="G280" s="92" t="s">
        <v>317</v>
      </c>
      <c r="H280" s="237">
        <v>3400</v>
      </c>
      <c r="I280" s="92" t="s">
        <v>392</v>
      </c>
      <c r="J280" s="151" t="s">
        <v>76</v>
      </c>
      <c r="K280" s="294"/>
    </row>
    <row r="281" spans="1:11" x14ac:dyDescent="0.35">
      <c r="A281" s="16">
        <v>2018047</v>
      </c>
      <c r="B281" s="22">
        <v>43132</v>
      </c>
      <c r="C281" s="79">
        <f t="shared" si="13"/>
        <v>2018</v>
      </c>
      <c r="D281" s="16" t="s">
        <v>192</v>
      </c>
      <c r="E281" s="16" t="s">
        <v>20</v>
      </c>
      <c r="F281" s="16" t="s">
        <v>529</v>
      </c>
      <c r="G281" s="16" t="s">
        <v>90</v>
      </c>
      <c r="H281" s="226">
        <v>10000</v>
      </c>
      <c r="I281" s="16" t="s">
        <v>118</v>
      </c>
      <c r="J281" s="134" t="s">
        <v>24</v>
      </c>
      <c r="K281" s="294"/>
    </row>
    <row r="282" spans="1:11" x14ac:dyDescent="0.35">
      <c r="A282" s="92">
        <v>2018048</v>
      </c>
      <c r="B282" s="93">
        <v>43195</v>
      </c>
      <c r="C282" s="94">
        <f t="shared" si="13"/>
        <v>2018</v>
      </c>
      <c r="D282" s="92" t="s">
        <v>239</v>
      </c>
      <c r="E282" s="92" t="s">
        <v>11</v>
      </c>
      <c r="F282" s="92" t="s">
        <v>530</v>
      </c>
      <c r="G282" s="92" t="s">
        <v>531</v>
      </c>
      <c r="H282" s="237">
        <v>70</v>
      </c>
      <c r="I282" s="92" t="s">
        <v>532</v>
      </c>
      <c r="J282" s="151" t="s">
        <v>34</v>
      </c>
      <c r="K282" s="294"/>
    </row>
    <row r="283" spans="1:11" x14ac:dyDescent="0.35">
      <c r="A283" s="92">
        <v>2018053</v>
      </c>
      <c r="B283" s="93">
        <v>43204</v>
      </c>
      <c r="C283" s="94">
        <f t="shared" ref="C283:C286" si="14">YEAR(B283)</f>
        <v>2018</v>
      </c>
      <c r="D283" s="92" t="s">
        <v>235</v>
      </c>
      <c r="E283" s="92" t="s">
        <v>11</v>
      </c>
      <c r="F283" s="92" t="s">
        <v>244</v>
      </c>
      <c r="G283" s="92" t="s">
        <v>214</v>
      </c>
      <c r="H283" s="237">
        <v>1500</v>
      </c>
      <c r="I283" s="92" t="s">
        <v>75</v>
      </c>
      <c r="J283" s="151" t="s">
        <v>76</v>
      </c>
      <c r="K283" s="294"/>
    </row>
    <row r="284" spans="1:11" x14ac:dyDescent="0.35">
      <c r="A284" s="92">
        <v>2018054</v>
      </c>
      <c r="B284" s="93">
        <v>43174</v>
      </c>
      <c r="C284" s="94">
        <f t="shared" si="14"/>
        <v>2018</v>
      </c>
      <c r="D284" s="92" t="s">
        <v>154</v>
      </c>
      <c r="E284" s="92" t="s">
        <v>11</v>
      </c>
      <c r="F284" s="92" t="s">
        <v>120</v>
      </c>
      <c r="G284" s="92" t="s">
        <v>256</v>
      </c>
      <c r="H284" s="237">
        <v>1000</v>
      </c>
      <c r="I284" s="92" t="s">
        <v>75</v>
      </c>
      <c r="J284" s="151" t="s">
        <v>15</v>
      </c>
      <c r="K284" s="294"/>
    </row>
    <row r="285" spans="1:11" x14ac:dyDescent="0.35">
      <c r="A285" s="92">
        <v>2018055</v>
      </c>
      <c r="B285" s="93">
        <v>43209</v>
      </c>
      <c r="C285" s="94">
        <f t="shared" si="14"/>
        <v>2018</v>
      </c>
      <c r="D285" s="92" t="s">
        <v>533</v>
      </c>
      <c r="E285" s="92" t="s">
        <v>11</v>
      </c>
      <c r="F285" s="92" t="s">
        <v>312</v>
      </c>
      <c r="G285" s="92" t="s">
        <v>534</v>
      </c>
      <c r="H285" s="237">
        <v>1900</v>
      </c>
      <c r="I285" s="92" t="s">
        <v>535</v>
      </c>
      <c r="J285" s="151" t="s">
        <v>76</v>
      </c>
      <c r="K285" s="294"/>
    </row>
    <row r="286" spans="1:11" x14ac:dyDescent="0.35">
      <c r="A286" s="92">
        <v>2018056</v>
      </c>
      <c r="B286" s="93">
        <v>43212</v>
      </c>
      <c r="C286" s="94">
        <f t="shared" si="14"/>
        <v>2018</v>
      </c>
      <c r="D286" s="92" t="s">
        <v>53</v>
      </c>
      <c r="E286" s="92" t="s">
        <v>11</v>
      </c>
      <c r="F286" s="92" t="s">
        <v>244</v>
      </c>
      <c r="G286" s="92" t="s">
        <v>171</v>
      </c>
      <c r="H286" s="237">
        <v>4000</v>
      </c>
      <c r="I286" s="92" t="s">
        <v>75</v>
      </c>
      <c r="J286" s="151" t="s">
        <v>34</v>
      </c>
      <c r="K286" s="294"/>
    </row>
    <row r="287" spans="1:11" x14ac:dyDescent="0.35">
      <c r="A287" s="92">
        <v>2018059</v>
      </c>
      <c r="B287" s="93">
        <v>43212</v>
      </c>
      <c r="C287" s="94">
        <f t="shared" ref="C287:C288" si="15">YEAR(B287)</f>
        <v>2018</v>
      </c>
      <c r="D287" s="92" t="s">
        <v>53</v>
      </c>
      <c r="E287" s="92" t="s">
        <v>11</v>
      </c>
      <c r="F287" s="92" t="s">
        <v>333</v>
      </c>
      <c r="G287" s="92" t="s">
        <v>264</v>
      </c>
      <c r="H287" s="237">
        <v>9000</v>
      </c>
      <c r="I287" s="92" t="s">
        <v>128</v>
      </c>
      <c r="J287" s="151" t="s">
        <v>76</v>
      </c>
      <c r="K287" s="294"/>
    </row>
    <row r="288" spans="1:11" x14ac:dyDescent="0.35">
      <c r="A288" s="92">
        <v>2018063</v>
      </c>
      <c r="B288" s="93">
        <v>43210</v>
      </c>
      <c r="C288" s="94">
        <f t="shared" si="15"/>
        <v>2018</v>
      </c>
      <c r="D288" s="92" t="s">
        <v>310</v>
      </c>
      <c r="E288" s="92" t="s">
        <v>11</v>
      </c>
      <c r="F288" s="92" t="s">
        <v>73</v>
      </c>
      <c r="G288" s="92" t="s">
        <v>172</v>
      </c>
      <c r="H288" s="237">
        <v>2500</v>
      </c>
      <c r="I288" s="92" t="s">
        <v>75</v>
      </c>
      <c r="J288" s="151" t="s">
        <v>34</v>
      </c>
      <c r="K288" s="294"/>
    </row>
    <row r="289" spans="1:11" x14ac:dyDescent="0.35">
      <c r="A289" s="92">
        <v>2018067</v>
      </c>
      <c r="B289" s="93">
        <v>43224</v>
      </c>
      <c r="C289" s="94">
        <f t="shared" ref="C289:C299" si="16">YEAR(B289)</f>
        <v>2018</v>
      </c>
      <c r="D289" s="92" t="s">
        <v>19</v>
      </c>
      <c r="E289" s="92" t="s">
        <v>11</v>
      </c>
      <c r="F289" s="92" t="s">
        <v>177</v>
      </c>
      <c r="G289" s="92" t="s">
        <v>195</v>
      </c>
      <c r="H289" s="237">
        <v>600</v>
      </c>
      <c r="I289" s="92" t="s">
        <v>75</v>
      </c>
      <c r="J289" s="151" t="s">
        <v>76</v>
      </c>
      <c r="K289" s="294"/>
    </row>
    <row r="290" spans="1:11" x14ac:dyDescent="0.35">
      <c r="A290" s="92">
        <v>2018069</v>
      </c>
      <c r="B290" s="93">
        <v>43223</v>
      </c>
      <c r="C290" s="94">
        <f t="shared" si="16"/>
        <v>2018</v>
      </c>
      <c r="D290" s="98" t="s">
        <v>3</v>
      </c>
      <c r="E290" s="92" t="s">
        <v>11</v>
      </c>
      <c r="F290" s="92" t="s">
        <v>536</v>
      </c>
      <c r="G290" s="92" t="s">
        <v>107</v>
      </c>
      <c r="H290" s="237">
        <v>360</v>
      </c>
      <c r="I290" s="92" t="s">
        <v>537</v>
      </c>
      <c r="J290" s="151" t="s">
        <v>15</v>
      </c>
      <c r="K290" s="294"/>
    </row>
    <row r="291" spans="1:11" x14ac:dyDescent="0.35">
      <c r="A291" s="92">
        <v>2018070</v>
      </c>
      <c r="B291" s="93">
        <v>43226</v>
      </c>
      <c r="C291" s="94">
        <f t="shared" si="16"/>
        <v>2018</v>
      </c>
      <c r="D291" s="92" t="s">
        <v>53</v>
      </c>
      <c r="E291" s="92" t="s">
        <v>11</v>
      </c>
      <c r="F291" s="92" t="s">
        <v>308</v>
      </c>
      <c r="G291" s="92" t="s">
        <v>74</v>
      </c>
      <c r="H291" s="237">
        <v>7000</v>
      </c>
      <c r="I291" s="92" t="s">
        <v>538</v>
      </c>
      <c r="J291" s="151" t="s">
        <v>76</v>
      </c>
      <c r="K291" s="294"/>
    </row>
    <row r="292" spans="1:11" x14ac:dyDescent="0.35">
      <c r="A292" s="92">
        <v>2018071</v>
      </c>
      <c r="B292" s="93">
        <v>43224</v>
      </c>
      <c r="C292" s="94">
        <f t="shared" si="16"/>
        <v>2018</v>
      </c>
      <c r="D292" s="92" t="s">
        <v>57</v>
      </c>
      <c r="E292" s="92" t="s">
        <v>11</v>
      </c>
      <c r="F292" s="92" t="s">
        <v>126</v>
      </c>
      <c r="G292" s="92" t="s">
        <v>41</v>
      </c>
      <c r="H292" s="237">
        <v>8000</v>
      </c>
      <c r="I292" s="92" t="s">
        <v>128</v>
      </c>
      <c r="J292" s="151" t="s">
        <v>15</v>
      </c>
      <c r="K292" s="294"/>
    </row>
    <row r="293" spans="1:11" x14ac:dyDescent="0.35">
      <c r="A293" s="92">
        <v>2018073</v>
      </c>
      <c r="B293" s="93">
        <v>43229</v>
      </c>
      <c r="C293" s="94">
        <f t="shared" si="16"/>
        <v>2018</v>
      </c>
      <c r="D293" s="92" t="s">
        <v>139</v>
      </c>
      <c r="E293" s="92" t="s">
        <v>11</v>
      </c>
      <c r="F293" s="92" t="s">
        <v>334</v>
      </c>
      <c r="G293" s="92" t="s">
        <v>434</v>
      </c>
      <c r="H293" s="237">
        <v>2050</v>
      </c>
      <c r="I293" s="92" t="s">
        <v>392</v>
      </c>
      <c r="J293" s="151" t="s">
        <v>15</v>
      </c>
      <c r="K293" s="294"/>
    </row>
    <row r="294" spans="1:11" x14ac:dyDescent="0.35">
      <c r="A294" s="92">
        <v>2018075</v>
      </c>
      <c r="B294" s="93">
        <v>43219</v>
      </c>
      <c r="C294" s="94">
        <f t="shared" si="16"/>
        <v>2018</v>
      </c>
      <c r="D294" s="92" t="s">
        <v>310</v>
      </c>
      <c r="E294" s="92" t="s">
        <v>11</v>
      </c>
      <c r="F294" s="92" t="s">
        <v>539</v>
      </c>
      <c r="G294" s="92" t="s">
        <v>22</v>
      </c>
      <c r="H294" s="237">
        <v>5000</v>
      </c>
      <c r="I294" s="92" t="s">
        <v>540</v>
      </c>
      <c r="J294" s="151" t="s">
        <v>34</v>
      </c>
      <c r="K294" s="294"/>
    </row>
    <row r="295" spans="1:11" x14ac:dyDescent="0.35">
      <c r="A295" s="16">
        <v>2018076</v>
      </c>
      <c r="B295" s="22">
        <v>43225</v>
      </c>
      <c r="C295" s="79">
        <f t="shared" si="16"/>
        <v>2018</v>
      </c>
      <c r="D295" s="16" t="s">
        <v>217</v>
      </c>
      <c r="E295" s="16" t="s">
        <v>20</v>
      </c>
      <c r="F295" s="16" t="s">
        <v>200</v>
      </c>
      <c r="G295" s="16" t="s">
        <v>541</v>
      </c>
      <c r="H295" s="226">
        <v>4800</v>
      </c>
      <c r="I295" s="16" t="s">
        <v>60</v>
      </c>
      <c r="J295" s="134" t="s">
        <v>34</v>
      </c>
      <c r="K295" s="294"/>
    </row>
    <row r="296" spans="1:11" x14ac:dyDescent="0.35">
      <c r="A296" s="92">
        <v>2018078</v>
      </c>
      <c r="B296" s="93">
        <v>43229</v>
      </c>
      <c r="C296" s="94">
        <f t="shared" si="16"/>
        <v>2018</v>
      </c>
      <c r="D296" s="92" t="s">
        <v>542</v>
      </c>
      <c r="E296" s="92" t="s">
        <v>11</v>
      </c>
      <c r="F296" s="92" t="s">
        <v>163</v>
      </c>
      <c r="G296" s="92" t="s">
        <v>164</v>
      </c>
      <c r="H296" s="237">
        <v>1500</v>
      </c>
      <c r="I296" s="92" t="s">
        <v>165</v>
      </c>
      <c r="J296" s="151" t="s">
        <v>34</v>
      </c>
      <c r="K296" s="294"/>
    </row>
    <row r="297" spans="1:11" x14ac:dyDescent="0.35">
      <c r="A297" s="92">
        <v>2018081</v>
      </c>
      <c r="B297" s="93">
        <v>43231</v>
      </c>
      <c r="C297" s="94">
        <f t="shared" si="16"/>
        <v>2018</v>
      </c>
      <c r="D297" s="92" t="s">
        <v>192</v>
      </c>
      <c r="E297" s="92" t="s">
        <v>11</v>
      </c>
      <c r="F297" s="92" t="s">
        <v>40</v>
      </c>
      <c r="G297" s="92" t="s">
        <v>74</v>
      </c>
      <c r="H297" s="237">
        <v>9000</v>
      </c>
      <c r="I297" s="92" t="s">
        <v>543</v>
      </c>
      <c r="J297" s="151" t="s">
        <v>15</v>
      </c>
      <c r="K297" s="294"/>
    </row>
    <row r="298" spans="1:11" x14ac:dyDescent="0.35">
      <c r="A298" s="92">
        <v>2018084</v>
      </c>
      <c r="B298" s="93">
        <v>43142</v>
      </c>
      <c r="C298" s="94">
        <f t="shared" si="16"/>
        <v>2018</v>
      </c>
      <c r="D298" s="92" t="s">
        <v>192</v>
      </c>
      <c r="E298" s="92" t="s">
        <v>11</v>
      </c>
      <c r="F298" s="92" t="s">
        <v>218</v>
      </c>
      <c r="G298" s="92" t="s">
        <v>356</v>
      </c>
      <c r="H298" s="237">
        <v>1000</v>
      </c>
      <c r="I298" s="92" t="s">
        <v>118</v>
      </c>
      <c r="J298" s="151" t="s">
        <v>34</v>
      </c>
      <c r="K298" s="294"/>
    </row>
    <row r="299" spans="1:11" x14ac:dyDescent="0.35">
      <c r="A299" s="92">
        <v>2018086</v>
      </c>
      <c r="B299" s="93">
        <v>43236</v>
      </c>
      <c r="C299" s="94">
        <f t="shared" si="16"/>
        <v>2018</v>
      </c>
      <c r="D299" s="92" t="s">
        <v>544</v>
      </c>
      <c r="E299" s="92" t="s">
        <v>11</v>
      </c>
      <c r="F299" s="92" t="s">
        <v>334</v>
      </c>
      <c r="G299" s="92" t="s">
        <v>545</v>
      </c>
      <c r="H299" s="237">
        <v>1000</v>
      </c>
      <c r="I299" s="92" t="s">
        <v>546</v>
      </c>
      <c r="J299" s="151" t="s">
        <v>34</v>
      </c>
      <c r="K299" s="294"/>
    </row>
    <row r="300" spans="1:11" x14ac:dyDescent="0.35">
      <c r="A300" s="92">
        <v>2018089</v>
      </c>
      <c r="B300" s="93">
        <v>43235</v>
      </c>
      <c r="C300" s="94">
        <f t="shared" ref="C300:C306" si="17">YEAR(B300)</f>
        <v>2018</v>
      </c>
      <c r="D300" s="92" t="s">
        <v>235</v>
      </c>
      <c r="E300" s="92" t="s">
        <v>11</v>
      </c>
      <c r="F300" s="92" t="s">
        <v>244</v>
      </c>
      <c r="G300" s="92" t="s">
        <v>184</v>
      </c>
      <c r="H300" s="237">
        <v>800</v>
      </c>
      <c r="I300" s="92" t="s">
        <v>75</v>
      </c>
      <c r="J300" s="151" t="s">
        <v>34</v>
      </c>
      <c r="K300" s="294"/>
    </row>
    <row r="301" spans="1:11" x14ac:dyDescent="0.35">
      <c r="A301" s="92">
        <v>2018095</v>
      </c>
      <c r="B301" s="93">
        <v>43233</v>
      </c>
      <c r="C301" s="94">
        <f t="shared" si="17"/>
        <v>2018</v>
      </c>
      <c r="D301" s="92" t="s">
        <v>192</v>
      </c>
      <c r="E301" s="92" t="s">
        <v>11</v>
      </c>
      <c r="F301" s="92" t="s">
        <v>126</v>
      </c>
      <c r="G301" s="92" t="s">
        <v>264</v>
      </c>
      <c r="H301" s="237">
        <v>7000</v>
      </c>
      <c r="I301" s="92" t="s">
        <v>128</v>
      </c>
      <c r="J301" s="151" t="s">
        <v>15</v>
      </c>
      <c r="K301" s="294"/>
    </row>
    <row r="302" spans="1:11" x14ac:dyDescent="0.35">
      <c r="A302" s="92">
        <v>2018097</v>
      </c>
      <c r="B302" s="93">
        <v>43241</v>
      </c>
      <c r="C302" s="94">
        <f t="shared" si="17"/>
        <v>2018</v>
      </c>
      <c r="D302" s="92" t="s">
        <v>347</v>
      </c>
      <c r="E302" s="92" t="s">
        <v>11</v>
      </c>
      <c r="F302" s="92" t="s">
        <v>475</v>
      </c>
      <c r="G302" s="92" t="s">
        <v>182</v>
      </c>
      <c r="H302" s="237">
        <v>500</v>
      </c>
      <c r="I302" s="92" t="s">
        <v>547</v>
      </c>
      <c r="J302" s="151" t="s">
        <v>34</v>
      </c>
      <c r="K302" s="294"/>
    </row>
    <row r="303" spans="1:11" x14ac:dyDescent="0.35">
      <c r="A303" s="92">
        <v>2018098</v>
      </c>
      <c r="B303" s="93">
        <v>43239</v>
      </c>
      <c r="C303" s="94">
        <f t="shared" si="17"/>
        <v>2018</v>
      </c>
      <c r="D303" s="98" t="s">
        <v>3</v>
      </c>
      <c r="E303" s="92" t="s">
        <v>11</v>
      </c>
      <c r="F303" s="92" t="s">
        <v>548</v>
      </c>
      <c r="G303" s="92" t="s">
        <v>549</v>
      </c>
      <c r="H303" s="237">
        <v>360</v>
      </c>
      <c r="I303" s="92" t="s">
        <v>494</v>
      </c>
      <c r="J303" s="151" t="s">
        <v>15</v>
      </c>
      <c r="K303" s="294"/>
    </row>
    <row r="304" spans="1:11" x14ac:dyDescent="0.35">
      <c r="A304" s="16">
        <v>2018099</v>
      </c>
      <c r="B304" s="22">
        <v>43236</v>
      </c>
      <c r="C304" s="79">
        <f t="shared" si="17"/>
        <v>2018</v>
      </c>
      <c r="D304" s="16" t="s">
        <v>310</v>
      </c>
      <c r="E304" s="16" t="s">
        <v>20</v>
      </c>
      <c r="F304" s="16" t="s">
        <v>357</v>
      </c>
      <c r="G304" s="16" t="s">
        <v>59</v>
      </c>
      <c r="H304" s="226">
        <v>2000</v>
      </c>
      <c r="I304" s="16" t="s">
        <v>111</v>
      </c>
      <c r="J304" s="134" t="s">
        <v>76</v>
      </c>
      <c r="K304" s="294"/>
    </row>
    <row r="305" spans="1:11" x14ac:dyDescent="0.35">
      <c r="A305" s="92">
        <v>2018100</v>
      </c>
      <c r="B305" s="93">
        <v>43234</v>
      </c>
      <c r="C305" s="94">
        <f t="shared" si="17"/>
        <v>2018</v>
      </c>
      <c r="D305" s="92" t="s">
        <v>550</v>
      </c>
      <c r="E305" s="92" t="s">
        <v>11</v>
      </c>
      <c r="F305" s="92" t="s">
        <v>126</v>
      </c>
      <c r="G305" s="92" t="s">
        <v>74</v>
      </c>
      <c r="H305" s="237">
        <v>1400</v>
      </c>
      <c r="I305" s="92" t="s">
        <v>551</v>
      </c>
      <c r="J305" s="151" t="s">
        <v>76</v>
      </c>
      <c r="K305" s="294"/>
    </row>
    <row r="306" spans="1:11" x14ac:dyDescent="0.35">
      <c r="A306" s="92">
        <v>2018106</v>
      </c>
      <c r="B306" s="93">
        <v>43224</v>
      </c>
      <c r="C306" s="94">
        <f t="shared" si="17"/>
        <v>2018</v>
      </c>
      <c r="D306" s="98" t="s">
        <v>466</v>
      </c>
      <c r="E306" s="92" t="s">
        <v>11</v>
      </c>
      <c r="F306" s="92" t="s">
        <v>552</v>
      </c>
      <c r="G306" s="92" t="s">
        <v>51</v>
      </c>
      <c r="H306" s="237">
        <v>550</v>
      </c>
      <c r="I306" s="92" t="s">
        <v>553</v>
      </c>
      <c r="J306" s="151" t="s">
        <v>43</v>
      </c>
      <c r="K306" s="294"/>
    </row>
    <row r="307" spans="1:11" x14ac:dyDescent="0.35">
      <c r="A307" s="92">
        <v>2018107</v>
      </c>
      <c r="B307" s="93">
        <v>43226</v>
      </c>
      <c r="C307" s="94">
        <f t="shared" ref="C307:C312" si="18">YEAR(B307)</f>
        <v>2018</v>
      </c>
      <c r="D307" s="92" t="s">
        <v>53</v>
      </c>
      <c r="E307" s="92" t="s">
        <v>11</v>
      </c>
      <c r="F307" s="92" t="s">
        <v>220</v>
      </c>
      <c r="G307" s="92" t="s">
        <v>314</v>
      </c>
      <c r="H307" s="237">
        <v>6000</v>
      </c>
      <c r="I307" s="92" t="s">
        <v>75</v>
      </c>
      <c r="J307" s="151" t="s">
        <v>76</v>
      </c>
      <c r="K307" s="294"/>
    </row>
    <row r="308" spans="1:11" x14ac:dyDescent="0.35">
      <c r="A308" s="92">
        <v>2018109</v>
      </c>
      <c r="B308" s="93">
        <v>43240</v>
      </c>
      <c r="C308" s="94">
        <f t="shared" si="18"/>
        <v>2018</v>
      </c>
      <c r="D308" s="92" t="s">
        <v>19</v>
      </c>
      <c r="E308" s="92" t="s">
        <v>11</v>
      </c>
      <c r="F308" s="92" t="s">
        <v>220</v>
      </c>
      <c r="G308" s="92" t="s">
        <v>196</v>
      </c>
      <c r="H308" s="237">
        <v>6000</v>
      </c>
      <c r="I308" s="92" t="s">
        <v>75</v>
      </c>
      <c r="J308" s="151" t="s">
        <v>15</v>
      </c>
      <c r="K308" s="294"/>
    </row>
    <row r="309" spans="1:11" x14ac:dyDescent="0.35">
      <c r="A309" s="92">
        <v>2018114</v>
      </c>
      <c r="B309" s="93">
        <v>43248</v>
      </c>
      <c r="C309" s="94">
        <f t="shared" si="18"/>
        <v>2018</v>
      </c>
      <c r="D309" s="92" t="s">
        <v>19</v>
      </c>
      <c r="E309" s="92" t="s">
        <v>11</v>
      </c>
      <c r="F309" s="92" t="s">
        <v>475</v>
      </c>
      <c r="G309" s="92" t="s">
        <v>191</v>
      </c>
      <c r="H309" s="237">
        <v>2500</v>
      </c>
      <c r="I309" s="92" t="s">
        <v>75</v>
      </c>
      <c r="J309" s="151" t="s">
        <v>76</v>
      </c>
      <c r="K309" s="294"/>
    </row>
    <row r="310" spans="1:11" x14ac:dyDescent="0.35">
      <c r="A310" s="92">
        <v>2018115</v>
      </c>
      <c r="B310" s="93">
        <v>43240</v>
      </c>
      <c r="C310" s="94">
        <f t="shared" si="18"/>
        <v>2018</v>
      </c>
      <c r="D310" s="92" t="s">
        <v>19</v>
      </c>
      <c r="E310" s="92" t="s">
        <v>11</v>
      </c>
      <c r="F310" s="92" t="s">
        <v>554</v>
      </c>
      <c r="G310" s="92" t="s">
        <v>221</v>
      </c>
      <c r="H310" s="237">
        <v>6000</v>
      </c>
      <c r="I310" s="92" t="s">
        <v>75</v>
      </c>
      <c r="J310" s="151" t="s">
        <v>15</v>
      </c>
      <c r="K310" s="294"/>
    </row>
    <row r="311" spans="1:11" x14ac:dyDescent="0.35">
      <c r="A311" s="92">
        <v>2018116</v>
      </c>
      <c r="B311" s="93">
        <v>43233</v>
      </c>
      <c r="C311" s="94">
        <f t="shared" si="18"/>
        <v>2018</v>
      </c>
      <c r="D311" s="92" t="s">
        <v>555</v>
      </c>
      <c r="E311" s="92" t="s">
        <v>11</v>
      </c>
      <c r="F311" s="92" t="s">
        <v>12</v>
      </c>
      <c r="G311" s="92" t="s">
        <v>71</v>
      </c>
      <c r="H311" s="237">
        <v>2700</v>
      </c>
      <c r="I311" s="92" t="s">
        <v>556</v>
      </c>
      <c r="J311" s="151" t="s">
        <v>15</v>
      </c>
      <c r="K311" s="294"/>
    </row>
    <row r="312" spans="1:11" x14ac:dyDescent="0.35">
      <c r="A312" s="92">
        <v>2018117</v>
      </c>
      <c r="B312" s="93">
        <v>43248</v>
      </c>
      <c r="C312" s="94">
        <f t="shared" si="18"/>
        <v>2018</v>
      </c>
      <c r="D312" s="92" t="s">
        <v>310</v>
      </c>
      <c r="E312" s="92" t="s">
        <v>11</v>
      </c>
      <c r="F312" s="92" t="s">
        <v>557</v>
      </c>
      <c r="G312" s="92" t="s">
        <v>558</v>
      </c>
      <c r="H312" s="237">
        <v>2000</v>
      </c>
      <c r="I312" s="92" t="s">
        <v>206</v>
      </c>
      <c r="J312" s="151" t="s">
        <v>15</v>
      </c>
      <c r="K312" s="294"/>
    </row>
    <row r="313" spans="1:11" x14ac:dyDescent="0.35">
      <c r="A313" s="92">
        <v>2018118</v>
      </c>
      <c r="B313" s="93">
        <v>43253</v>
      </c>
      <c r="C313" s="94">
        <f t="shared" ref="C313:C316" si="19">YEAR(B313)</f>
        <v>2018</v>
      </c>
      <c r="D313" s="98" t="s">
        <v>559</v>
      </c>
      <c r="E313" s="92" t="s">
        <v>11</v>
      </c>
      <c r="F313" s="92" t="s">
        <v>70</v>
      </c>
      <c r="G313" s="92" t="s">
        <v>191</v>
      </c>
      <c r="H313" s="237">
        <v>0</v>
      </c>
      <c r="I313" s="92" t="s">
        <v>367</v>
      </c>
      <c r="J313" s="151" t="s">
        <v>43</v>
      </c>
      <c r="K313" s="294"/>
    </row>
    <row r="314" spans="1:11" x14ac:dyDescent="0.35">
      <c r="A314" s="92">
        <v>2018119</v>
      </c>
      <c r="B314" s="93">
        <v>43253</v>
      </c>
      <c r="C314" s="94">
        <f t="shared" si="19"/>
        <v>2018</v>
      </c>
      <c r="D314" s="92" t="s">
        <v>560</v>
      </c>
      <c r="E314" s="92" t="s">
        <v>11</v>
      </c>
      <c r="F314" s="92" t="s">
        <v>194</v>
      </c>
      <c r="G314" s="92" t="s">
        <v>305</v>
      </c>
      <c r="H314" s="237">
        <v>1850</v>
      </c>
      <c r="I314" s="92" t="s">
        <v>561</v>
      </c>
      <c r="J314" s="151" t="s">
        <v>34</v>
      </c>
      <c r="K314" s="294"/>
    </row>
    <row r="315" spans="1:11" x14ac:dyDescent="0.35">
      <c r="A315" s="92">
        <v>2018120</v>
      </c>
      <c r="B315" s="93">
        <v>43262</v>
      </c>
      <c r="C315" s="94">
        <f t="shared" si="19"/>
        <v>2018</v>
      </c>
      <c r="D315" s="92" t="s">
        <v>504</v>
      </c>
      <c r="E315" s="92" t="s">
        <v>11</v>
      </c>
      <c r="F315" s="92" t="s">
        <v>70</v>
      </c>
      <c r="G315" s="92" t="s">
        <v>562</v>
      </c>
      <c r="H315" s="237">
        <v>350</v>
      </c>
      <c r="I315" s="92" t="s">
        <v>415</v>
      </c>
      <c r="J315" s="151" t="s">
        <v>76</v>
      </c>
      <c r="K315" s="294"/>
    </row>
    <row r="316" spans="1:11" x14ac:dyDescent="0.35">
      <c r="A316" s="92">
        <v>2018122</v>
      </c>
      <c r="B316" s="93">
        <v>43255</v>
      </c>
      <c r="C316" s="94">
        <f t="shared" si="19"/>
        <v>2018</v>
      </c>
      <c r="D316" s="92" t="s">
        <v>192</v>
      </c>
      <c r="E316" s="92" t="s">
        <v>11</v>
      </c>
      <c r="F316" s="92" t="s">
        <v>257</v>
      </c>
      <c r="G316" s="92" t="s">
        <v>563</v>
      </c>
      <c r="H316" s="237">
        <v>15500</v>
      </c>
      <c r="I316" s="92" t="s">
        <v>564</v>
      </c>
      <c r="J316" s="151" t="s">
        <v>34</v>
      </c>
      <c r="K316" s="294"/>
    </row>
    <row r="317" spans="1:11" x14ac:dyDescent="0.35">
      <c r="A317" s="92">
        <v>2018125</v>
      </c>
      <c r="B317" s="93">
        <v>43257</v>
      </c>
      <c r="C317" s="94">
        <f t="shared" ref="C317:C326" si="20">YEAR(B317)</f>
        <v>2018</v>
      </c>
      <c r="D317" s="92" t="s">
        <v>96</v>
      </c>
      <c r="E317" s="92" t="s">
        <v>11</v>
      </c>
      <c r="F317" s="92" t="s">
        <v>21</v>
      </c>
      <c r="G317" s="92" t="s">
        <v>197</v>
      </c>
      <c r="H317" s="237">
        <v>4200</v>
      </c>
      <c r="I317" s="92" t="s">
        <v>297</v>
      </c>
      <c r="J317" s="151" t="s">
        <v>34</v>
      </c>
      <c r="K317" s="294"/>
    </row>
    <row r="318" spans="1:11" x14ac:dyDescent="0.35">
      <c r="A318" s="92">
        <v>2018126</v>
      </c>
      <c r="B318" s="93">
        <v>43230</v>
      </c>
      <c r="C318" s="94">
        <f t="shared" si="20"/>
        <v>2018</v>
      </c>
      <c r="D318" s="92" t="s">
        <v>565</v>
      </c>
      <c r="E318" s="92" t="s">
        <v>11</v>
      </c>
      <c r="F318" s="92" t="s">
        <v>177</v>
      </c>
      <c r="G318" s="92" t="s">
        <v>222</v>
      </c>
      <c r="H318" s="237">
        <v>4000</v>
      </c>
      <c r="I318" s="92" t="s">
        <v>75</v>
      </c>
      <c r="J318" s="151" t="s">
        <v>24</v>
      </c>
      <c r="K318" s="294"/>
    </row>
    <row r="319" spans="1:11" x14ac:dyDescent="0.35">
      <c r="A319" s="92">
        <v>2018127</v>
      </c>
      <c r="B319" s="93">
        <v>43254</v>
      </c>
      <c r="C319" s="94">
        <f t="shared" si="20"/>
        <v>2018</v>
      </c>
      <c r="D319" s="92" t="s">
        <v>44</v>
      </c>
      <c r="E319" s="92" t="s">
        <v>11</v>
      </c>
      <c r="F319" s="92" t="s">
        <v>566</v>
      </c>
      <c r="G319" s="92" t="s">
        <v>567</v>
      </c>
      <c r="H319" s="237">
        <v>2000</v>
      </c>
      <c r="I319" s="92" t="s">
        <v>118</v>
      </c>
      <c r="J319" s="151" t="s">
        <v>15</v>
      </c>
      <c r="K319" s="294"/>
    </row>
    <row r="320" spans="1:11" x14ac:dyDescent="0.35">
      <c r="A320" s="92">
        <v>2018128</v>
      </c>
      <c r="B320" s="93">
        <v>43265</v>
      </c>
      <c r="C320" s="94">
        <f t="shared" si="20"/>
        <v>2018</v>
      </c>
      <c r="D320" s="92" t="s">
        <v>53</v>
      </c>
      <c r="E320" s="92" t="s">
        <v>11</v>
      </c>
      <c r="F320" s="92" t="s">
        <v>266</v>
      </c>
      <c r="G320" s="92" t="s">
        <v>238</v>
      </c>
      <c r="H320" s="237">
        <v>7000</v>
      </c>
      <c r="I320" s="92" t="s">
        <v>75</v>
      </c>
      <c r="J320" s="151" t="s">
        <v>15</v>
      </c>
      <c r="K320" s="294"/>
    </row>
    <row r="321" spans="1:11" x14ac:dyDescent="0.35">
      <c r="A321" s="92">
        <v>2018129</v>
      </c>
      <c r="B321" s="93">
        <v>43265</v>
      </c>
      <c r="C321" s="94">
        <f t="shared" si="20"/>
        <v>2018</v>
      </c>
      <c r="D321" s="92" t="s">
        <v>294</v>
      </c>
      <c r="E321" s="92" t="s">
        <v>11</v>
      </c>
      <c r="F321" s="92" t="s">
        <v>177</v>
      </c>
      <c r="G321" s="92" t="s">
        <v>238</v>
      </c>
      <c r="H321" s="237">
        <v>1200</v>
      </c>
      <c r="I321" s="92" t="s">
        <v>75</v>
      </c>
      <c r="J321" s="151" t="s">
        <v>76</v>
      </c>
      <c r="K321" s="294"/>
    </row>
    <row r="322" spans="1:11" x14ac:dyDescent="0.35">
      <c r="A322" s="92">
        <v>2018130</v>
      </c>
      <c r="B322" s="93">
        <v>43266</v>
      </c>
      <c r="C322" s="94">
        <f t="shared" si="20"/>
        <v>2018</v>
      </c>
      <c r="D322" s="92" t="s">
        <v>53</v>
      </c>
      <c r="E322" s="92" t="s">
        <v>11</v>
      </c>
      <c r="F322" s="92" t="s">
        <v>244</v>
      </c>
      <c r="G322" s="92" t="s">
        <v>222</v>
      </c>
      <c r="H322" s="237">
        <v>4000</v>
      </c>
      <c r="I322" s="92" t="s">
        <v>75</v>
      </c>
      <c r="J322" s="151" t="s">
        <v>34</v>
      </c>
      <c r="K322" s="294"/>
    </row>
    <row r="323" spans="1:11" x14ac:dyDescent="0.35">
      <c r="A323" s="92">
        <v>2018131</v>
      </c>
      <c r="B323" s="93">
        <v>43268</v>
      </c>
      <c r="C323" s="94">
        <f t="shared" si="20"/>
        <v>2018</v>
      </c>
      <c r="D323" s="92" t="s">
        <v>53</v>
      </c>
      <c r="E323" s="92" t="s">
        <v>11</v>
      </c>
      <c r="F323" s="92" t="s">
        <v>244</v>
      </c>
      <c r="G323" s="92" t="s">
        <v>469</v>
      </c>
      <c r="H323" s="237">
        <v>900</v>
      </c>
      <c r="I323" s="92" t="s">
        <v>75</v>
      </c>
      <c r="J323" s="151" t="s">
        <v>76</v>
      </c>
      <c r="K323" s="294"/>
    </row>
    <row r="324" spans="1:11" x14ac:dyDescent="0.35">
      <c r="A324" s="92">
        <v>2018133</v>
      </c>
      <c r="B324" s="93">
        <v>43267</v>
      </c>
      <c r="C324" s="94">
        <f t="shared" si="20"/>
        <v>2018</v>
      </c>
      <c r="D324" s="92" t="s">
        <v>568</v>
      </c>
      <c r="E324" s="92" t="s">
        <v>11</v>
      </c>
      <c r="F324" s="92" t="s">
        <v>243</v>
      </c>
      <c r="G324" s="92" t="s">
        <v>199</v>
      </c>
      <c r="H324" s="237">
        <v>1200</v>
      </c>
      <c r="I324" s="92" t="s">
        <v>60</v>
      </c>
      <c r="J324" s="151" t="s">
        <v>15</v>
      </c>
      <c r="K324" s="294"/>
    </row>
    <row r="325" spans="1:11" x14ac:dyDescent="0.35">
      <c r="A325" s="92">
        <v>2018134</v>
      </c>
      <c r="B325" s="93">
        <v>43272</v>
      </c>
      <c r="C325" s="94">
        <f t="shared" si="20"/>
        <v>2018</v>
      </c>
      <c r="D325" s="92" t="s">
        <v>569</v>
      </c>
      <c r="E325" s="92" t="s">
        <v>11</v>
      </c>
      <c r="F325" s="92" t="s">
        <v>218</v>
      </c>
      <c r="G325" s="92" t="s">
        <v>499</v>
      </c>
      <c r="H325" s="237">
        <v>500</v>
      </c>
      <c r="I325" s="92" t="s">
        <v>118</v>
      </c>
      <c r="J325" s="151" t="s">
        <v>34</v>
      </c>
      <c r="K325" s="294"/>
    </row>
    <row r="326" spans="1:11" x14ac:dyDescent="0.35">
      <c r="A326" s="92">
        <v>2018138</v>
      </c>
      <c r="B326" s="93">
        <v>43268</v>
      </c>
      <c r="C326" s="94">
        <f t="shared" si="20"/>
        <v>2018</v>
      </c>
      <c r="D326" s="92" t="s">
        <v>19</v>
      </c>
      <c r="E326" s="92" t="s">
        <v>11</v>
      </c>
      <c r="F326" s="92" t="s">
        <v>244</v>
      </c>
      <c r="G326" s="92" t="s">
        <v>511</v>
      </c>
      <c r="H326" s="237">
        <v>1200</v>
      </c>
      <c r="I326" s="92" t="s">
        <v>75</v>
      </c>
      <c r="J326" s="151" t="s">
        <v>76</v>
      </c>
      <c r="K326" s="294"/>
    </row>
    <row r="327" spans="1:11" x14ac:dyDescent="0.35">
      <c r="A327" s="92">
        <v>2018144</v>
      </c>
      <c r="B327" s="93">
        <v>43278</v>
      </c>
      <c r="C327" s="94">
        <f t="shared" ref="C327:C333" si="21">YEAR(B327)</f>
        <v>2018</v>
      </c>
      <c r="D327" s="92" t="s">
        <v>570</v>
      </c>
      <c r="E327" s="92" t="s">
        <v>11</v>
      </c>
      <c r="F327" s="92" t="s">
        <v>461</v>
      </c>
      <c r="G327" s="92" t="s">
        <v>571</v>
      </c>
      <c r="H327" s="237">
        <v>2200</v>
      </c>
      <c r="I327" s="92" t="s">
        <v>572</v>
      </c>
      <c r="J327" s="151" t="s">
        <v>15</v>
      </c>
      <c r="K327" s="294"/>
    </row>
    <row r="328" spans="1:11" x14ac:dyDescent="0.35">
      <c r="A328" s="92">
        <v>2018146</v>
      </c>
      <c r="B328" s="93">
        <v>43277</v>
      </c>
      <c r="C328" s="94">
        <f t="shared" si="21"/>
        <v>2018</v>
      </c>
      <c r="D328" s="92" t="s">
        <v>452</v>
      </c>
      <c r="E328" s="92" t="s">
        <v>11</v>
      </c>
      <c r="F328" s="92" t="s">
        <v>124</v>
      </c>
      <c r="G328" s="92" t="s">
        <v>253</v>
      </c>
      <c r="H328" s="237">
        <v>1800</v>
      </c>
      <c r="I328" s="92" t="s">
        <v>169</v>
      </c>
      <c r="J328" s="151" t="s">
        <v>15</v>
      </c>
      <c r="K328" s="294"/>
    </row>
    <row r="329" spans="1:11" x14ac:dyDescent="0.35">
      <c r="A329" s="92">
        <v>2018148</v>
      </c>
      <c r="B329" s="93">
        <v>43282</v>
      </c>
      <c r="C329" s="94">
        <f t="shared" si="21"/>
        <v>2018</v>
      </c>
      <c r="D329" s="92" t="s">
        <v>235</v>
      </c>
      <c r="E329" s="92" t="s">
        <v>11</v>
      </c>
      <c r="F329" s="92" t="s">
        <v>173</v>
      </c>
      <c r="G329" s="92" t="s">
        <v>195</v>
      </c>
      <c r="H329" s="237">
        <v>7000</v>
      </c>
      <c r="I329" s="92" t="s">
        <v>128</v>
      </c>
      <c r="J329" s="151" t="s">
        <v>34</v>
      </c>
      <c r="K329" s="294"/>
    </row>
    <row r="330" spans="1:11" x14ac:dyDescent="0.35">
      <c r="A330" s="16">
        <v>2018152</v>
      </c>
      <c r="B330" s="22">
        <v>43281</v>
      </c>
      <c r="C330" s="79">
        <f t="shared" si="21"/>
        <v>2018</v>
      </c>
      <c r="D330" s="105" t="s">
        <v>30</v>
      </c>
      <c r="E330" s="16" t="s">
        <v>26</v>
      </c>
      <c r="F330" s="16" t="s">
        <v>110</v>
      </c>
      <c r="G330" s="16" t="s">
        <v>469</v>
      </c>
      <c r="H330" s="226">
        <v>300</v>
      </c>
      <c r="I330" s="16" t="s">
        <v>573</v>
      </c>
      <c r="J330" s="134" t="s">
        <v>43</v>
      </c>
      <c r="K330" s="294"/>
    </row>
    <row r="331" spans="1:11" x14ac:dyDescent="0.35">
      <c r="A331" s="92">
        <v>2018153</v>
      </c>
      <c r="B331" s="93">
        <v>43279</v>
      </c>
      <c r="C331" s="94">
        <f t="shared" si="21"/>
        <v>2018</v>
      </c>
      <c r="D331" s="92" t="s">
        <v>574</v>
      </c>
      <c r="E331" s="92" t="s">
        <v>11</v>
      </c>
      <c r="F331" s="92" t="s">
        <v>198</v>
      </c>
      <c r="G331" s="92" t="s">
        <v>391</v>
      </c>
      <c r="H331" s="237">
        <v>3500</v>
      </c>
      <c r="I331" s="92" t="s">
        <v>575</v>
      </c>
      <c r="J331" s="151" t="s">
        <v>15</v>
      </c>
      <c r="K331" s="294"/>
    </row>
    <row r="332" spans="1:11" x14ac:dyDescent="0.35">
      <c r="A332" s="92">
        <v>2018154</v>
      </c>
      <c r="B332" s="93">
        <v>43276</v>
      </c>
      <c r="C332" s="94">
        <f t="shared" si="21"/>
        <v>2018</v>
      </c>
      <c r="D332" s="92" t="s">
        <v>235</v>
      </c>
      <c r="E332" s="92" t="s">
        <v>11</v>
      </c>
      <c r="F332" s="92" t="s">
        <v>177</v>
      </c>
      <c r="G332" s="92" t="s">
        <v>199</v>
      </c>
      <c r="H332" s="237">
        <v>3200</v>
      </c>
      <c r="I332" s="92" t="s">
        <v>75</v>
      </c>
      <c r="J332" s="151" t="s">
        <v>76</v>
      </c>
      <c r="K332" s="294"/>
    </row>
    <row r="333" spans="1:11" x14ac:dyDescent="0.35">
      <c r="A333" s="16">
        <v>2018155</v>
      </c>
      <c r="B333" s="22">
        <v>43233</v>
      </c>
      <c r="C333" s="79">
        <f t="shared" si="21"/>
        <v>2018</v>
      </c>
      <c r="D333" s="16" t="s">
        <v>53</v>
      </c>
      <c r="E333" s="16" t="s">
        <v>45</v>
      </c>
      <c r="F333" s="16" t="s">
        <v>576</v>
      </c>
      <c r="G333" s="16" t="s">
        <v>577</v>
      </c>
      <c r="H333" s="226">
        <v>24000</v>
      </c>
      <c r="I333" s="16" t="s">
        <v>578</v>
      </c>
      <c r="J333" s="134" t="s">
        <v>34</v>
      </c>
      <c r="K333" s="294"/>
    </row>
    <row r="334" spans="1:11" x14ac:dyDescent="0.35">
      <c r="A334" s="92">
        <v>2018160</v>
      </c>
      <c r="B334" s="93">
        <v>43285</v>
      </c>
      <c r="C334" s="94">
        <f t="shared" ref="C334:C336" si="22">YEAR(B334)</f>
        <v>2018</v>
      </c>
      <c r="D334" s="98" t="s">
        <v>35</v>
      </c>
      <c r="E334" s="92" t="s">
        <v>11</v>
      </c>
      <c r="F334" s="92" t="s">
        <v>579</v>
      </c>
      <c r="G334" s="92" t="s">
        <v>488</v>
      </c>
      <c r="H334" s="237">
        <v>328</v>
      </c>
      <c r="I334" s="92" t="s">
        <v>580</v>
      </c>
      <c r="J334" s="151" t="s">
        <v>34</v>
      </c>
      <c r="K334" s="294"/>
    </row>
    <row r="335" spans="1:11" x14ac:dyDescent="0.35">
      <c r="A335" s="92">
        <v>2018161</v>
      </c>
      <c r="B335" s="93">
        <v>43288</v>
      </c>
      <c r="C335" s="94">
        <f t="shared" si="22"/>
        <v>2018</v>
      </c>
      <c r="D335" s="92" t="s">
        <v>57</v>
      </c>
      <c r="E335" s="92" t="s">
        <v>11</v>
      </c>
      <c r="F335" s="92" t="s">
        <v>244</v>
      </c>
      <c r="G335" s="92" t="s">
        <v>107</v>
      </c>
      <c r="H335" s="237">
        <v>3700</v>
      </c>
      <c r="I335" s="92" t="s">
        <v>75</v>
      </c>
      <c r="J335" s="151" t="s">
        <v>34</v>
      </c>
      <c r="K335" s="294"/>
    </row>
    <row r="336" spans="1:11" x14ac:dyDescent="0.35">
      <c r="A336" s="92">
        <v>2018164</v>
      </c>
      <c r="B336" s="93">
        <v>43285</v>
      </c>
      <c r="C336" s="94">
        <f t="shared" si="22"/>
        <v>2018</v>
      </c>
      <c r="D336" s="98" t="s">
        <v>581</v>
      </c>
      <c r="E336" s="92" t="s">
        <v>11</v>
      </c>
      <c r="F336" s="92" t="s">
        <v>582</v>
      </c>
      <c r="G336" s="92" t="s">
        <v>583</v>
      </c>
      <c r="H336" s="237">
        <v>100</v>
      </c>
      <c r="I336" s="92" t="s">
        <v>584</v>
      </c>
      <c r="J336" s="151" t="s">
        <v>15</v>
      </c>
      <c r="K336" s="294"/>
    </row>
    <row r="337" spans="1:11" x14ac:dyDescent="0.35">
      <c r="A337" s="16">
        <v>2018166</v>
      </c>
      <c r="B337" s="22">
        <v>43286</v>
      </c>
      <c r="C337" s="79">
        <f t="shared" ref="C337:C347" si="23">YEAR(B337)</f>
        <v>2018</v>
      </c>
      <c r="D337" s="104" t="s">
        <v>585</v>
      </c>
      <c r="E337" s="16" t="s">
        <v>20</v>
      </c>
      <c r="F337" s="16" t="s">
        <v>586</v>
      </c>
      <c r="G337" s="16" t="s">
        <v>147</v>
      </c>
      <c r="H337" s="226">
        <v>16000</v>
      </c>
      <c r="I337" s="16" t="s">
        <v>165</v>
      </c>
      <c r="J337" s="134" t="s">
        <v>15</v>
      </c>
      <c r="K337" s="294"/>
    </row>
    <row r="338" spans="1:11" x14ac:dyDescent="0.35">
      <c r="A338" s="92">
        <v>2018167</v>
      </c>
      <c r="B338" s="93">
        <v>43282</v>
      </c>
      <c r="C338" s="94">
        <f t="shared" si="23"/>
        <v>2018</v>
      </c>
      <c r="D338" s="103" t="s">
        <v>587</v>
      </c>
      <c r="E338" s="92" t="s">
        <v>11</v>
      </c>
      <c r="F338" s="92" t="s">
        <v>70</v>
      </c>
      <c r="G338" s="92" t="s">
        <v>588</v>
      </c>
      <c r="H338" s="237">
        <v>12000</v>
      </c>
      <c r="I338" s="92" t="s">
        <v>111</v>
      </c>
      <c r="J338" s="151" t="s">
        <v>76</v>
      </c>
      <c r="K338" s="294"/>
    </row>
    <row r="339" spans="1:11" x14ac:dyDescent="0.35">
      <c r="A339" s="92">
        <v>2018168</v>
      </c>
      <c r="B339" s="93">
        <v>43278</v>
      </c>
      <c r="C339" s="94">
        <f t="shared" si="23"/>
        <v>2018</v>
      </c>
      <c r="D339" s="103" t="s">
        <v>589</v>
      </c>
      <c r="E339" s="92" t="s">
        <v>11</v>
      </c>
      <c r="F339" s="92" t="s">
        <v>81</v>
      </c>
      <c r="G339" s="92" t="s">
        <v>236</v>
      </c>
      <c r="H339" s="237">
        <v>7000</v>
      </c>
      <c r="I339" s="92" t="s">
        <v>237</v>
      </c>
      <c r="J339" s="151" t="s">
        <v>76</v>
      </c>
      <c r="K339" s="294"/>
    </row>
    <row r="340" spans="1:11" x14ac:dyDescent="0.35">
      <c r="A340" s="92">
        <v>2018169</v>
      </c>
      <c r="B340" s="93">
        <v>43289</v>
      </c>
      <c r="C340" s="94">
        <f t="shared" si="23"/>
        <v>2018</v>
      </c>
      <c r="D340" s="103" t="s">
        <v>590</v>
      </c>
      <c r="E340" s="92" t="s">
        <v>11</v>
      </c>
      <c r="F340" s="92" t="s">
        <v>31</v>
      </c>
      <c r="G340" s="92" t="s">
        <v>305</v>
      </c>
      <c r="H340" s="237">
        <v>4000</v>
      </c>
      <c r="I340" s="92" t="s">
        <v>392</v>
      </c>
      <c r="J340" s="151" t="s">
        <v>76</v>
      </c>
      <c r="K340" s="294"/>
    </row>
    <row r="341" spans="1:11" x14ac:dyDescent="0.35">
      <c r="A341" s="92">
        <v>2018170</v>
      </c>
      <c r="B341" s="93">
        <v>43288</v>
      </c>
      <c r="C341" s="94">
        <f t="shared" si="23"/>
        <v>2018</v>
      </c>
      <c r="D341" s="103" t="s">
        <v>154</v>
      </c>
      <c r="E341" s="92" t="s">
        <v>11</v>
      </c>
      <c r="F341" s="92" t="s">
        <v>406</v>
      </c>
      <c r="G341" s="92" t="s">
        <v>591</v>
      </c>
      <c r="H341" s="237">
        <v>1200</v>
      </c>
      <c r="I341" s="92" t="s">
        <v>572</v>
      </c>
      <c r="J341" s="151" t="s">
        <v>15</v>
      </c>
      <c r="K341" s="294"/>
    </row>
    <row r="342" spans="1:11" x14ac:dyDescent="0.35">
      <c r="A342" s="92">
        <v>2018171</v>
      </c>
      <c r="B342" s="93">
        <v>43288</v>
      </c>
      <c r="C342" s="94">
        <f t="shared" si="23"/>
        <v>2018</v>
      </c>
      <c r="D342" s="103" t="s">
        <v>53</v>
      </c>
      <c r="E342" s="92" t="s">
        <v>11</v>
      </c>
      <c r="F342" s="92" t="s">
        <v>244</v>
      </c>
      <c r="G342" s="92" t="s">
        <v>361</v>
      </c>
      <c r="H342" s="237">
        <v>3700</v>
      </c>
      <c r="I342" s="92" t="s">
        <v>75</v>
      </c>
      <c r="J342" s="151" t="s">
        <v>34</v>
      </c>
      <c r="K342" s="294"/>
    </row>
    <row r="343" spans="1:11" x14ac:dyDescent="0.35">
      <c r="A343" s="92">
        <v>2018173</v>
      </c>
      <c r="B343" s="93">
        <v>43297</v>
      </c>
      <c r="C343" s="94">
        <f t="shared" si="23"/>
        <v>2018</v>
      </c>
      <c r="D343" s="103" t="s">
        <v>310</v>
      </c>
      <c r="E343" s="92" t="s">
        <v>11</v>
      </c>
      <c r="F343" s="92" t="s">
        <v>110</v>
      </c>
      <c r="G343" s="92" t="s">
        <v>335</v>
      </c>
      <c r="H343" s="237">
        <v>2000</v>
      </c>
      <c r="I343" s="92" t="s">
        <v>111</v>
      </c>
      <c r="J343" s="151" t="s">
        <v>34</v>
      </c>
      <c r="K343" s="294"/>
    </row>
    <row r="344" spans="1:11" x14ac:dyDescent="0.35">
      <c r="A344" s="92">
        <v>2018175</v>
      </c>
      <c r="B344" s="93">
        <v>43293</v>
      </c>
      <c r="C344" s="94">
        <f t="shared" si="23"/>
        <v>2018</v>
      </c>
      <c r="D344" s="103" t="s">
        <v>49</v>
      </c>
      <c r="E344" s="92" t="s">
        <v>11</v>
      </c>
      <c r="F344" s="92" t="s">
        <v>12</v>
      </c>
      <c r="G344" s="92" t="s">
        <v>592</v>
      </c>
      <c r="H344" s="237">
        <v>4500</v>
      </c>
      <c r="I344" s="92" t="s">
        <v>593</v>
      </c>
      <c r="J344" s="151" t="s">
        <v>15</v>
      </c>
      <c r="K344" s="294"/>
    </row>
    <row r="345" spans="1:11" x14ac:dyDescent="0.35">
      <c r="A345" s="92">
        <v>2018176</v>
      </c>
      <c r="B345" s="93">
        <v>43295</v>
      </c>
      <c r="C345" s="94">
        <f t="shared" si="23"/>
        <v>2018</v>
      </c>
      <c r="D345" s="103" t="s">
        <v>192</v>
      </c>
      <c r="E345" s="92" t="s">
        <v>11</v>
      </c>
      <c r="F345" s="92" t="s">
        <v>481</v>
      </c>
      <c r="G345" s="92" t="s">
        <v>594</v>
      </c>
      <c r="H345" s="237">
        <v>3500</v>
      </c>
      <c r="I345" s="92" t="s">
        <v>118</v>
      </c>
      <c r="J345" s="151" t="s">
        <v>34</v>
      </c>
      <c r="K345" s="294"/>
    </row>
    <row r="346" spans="1:11" x14ac:dyDescent="0.35">
      <c r="A346" s="16">
        <v>2018177</v>
      </c>
      <c r="B346" s="22">
        <v>43295</v>
      </c>
      <c r="C346" s="79">
        <f t="shared" si="23"/>
        <v>2018</v>
      </c>
      <c r="D346" s="104" t="s">
        <v>192</v>
      </c>
      <c r="E346" s="16" t="s">
        <v>20</v>
      </c>
      <c r="F346" s="16" t="s">
        <v>66</v>
      </c>
      <c r="G346" s="16" t="s">
        <v>258</v>
      </c>
      <c r="H346" s="226">
        <v>900</v>
      </c>
      <c r="I346" s="16" t="s">
        <v>165</v>
      </c>
      <c r="J346" s="134" t="s">
        <v>76</v>
      </c>
      <c r="K346" s="294"/>
    </row>
    <row r="347" spans="1:11" x14ac:dyDescent="0.35">
      <c r="A347" s="92">
        <v>2018179</v>
      </c>
      <c r="B347" s="93">
        <v>43288</v>
      </c>
      <c r="C347" s="94">
        <f t="shared" si="23"/>
        <v>2018</v>
      </c>
      <c r="D347" s="103" t="s">
        <v>595</v>
      </c>
      <c r="E347" s="92" t="s">
        <v>11</v>
      </c>
      <c r="F347" s="92" t="s">
        <v>342</v>
      </c>
      <c r="G347" s="92" t="s">
        <v>596</v>
      </c>
      <c r="H347" s="237">
        <v>4000</v>
      </c>
      <c r="I347" s="92" t="s">
        <v>421</v>
      </c>
      <c r="J347" s="151" t="s">
        <v>34</v>
      </c>
      <c r="K347" s="294"/>
    </row>
    <row r="348" spans="1:11" x14ac:dyDescent="0.35">
      <c r="A348" s="92">
        <v>2018184</v>
      </c>
      <c r="B348" s="93">
        <v>43294</v>
      </c>
      <c r="C348" s="94">
        <f t="shared" ref="C348" si="24">YEAR(B348)</f>
        <v>2018</v>
      </c>
      <c r="D348" s="103" t="s">
        <v>235</v>
      </c>
      <c r="E348" s="92" t="s">
        <v>11</v>
      </c>
      <c r="F348" s="92" t="s">
        <v>177</v>
      </c>
      <c r="G348" s="92" t="s">
        <v>232</v>
      </c>
      <c r="H348" s="237">
        <v>6000</v>
      </c>
      <c r="I348" s="92" t="s">
        <v>75</v>
      </c>
      <c r="J348" s="151" t="s">
        <v>34</v>
      </c>
      <c r="K348" s="294"/>
    </row>
    <row r="349" spans="1:11" x14ac:dyDescent="0.35">
      <c r="A349" s="92">
        <v>2018192</v>
      </c>
      <c r="B349" s="93">
        <v>43302</v>
      </c>
      <c r="C349" s="94">
        <f t="shared" ref="C349:C365" si="25">YEAR(B349)</f>
        <v>2018</v>
      </c>
      <c r="D349" s="103" t="s">
        <v>319</v>
      </c>
      <c r="E349" s="92" t="s">
        <v>11</v>
      </c>
      <c r="F349" s="92" t="s">
        <v>597</v>
      </c>
      <c r="G349" s="92" t="s">
        <v>598</v>
      </c>
      <c r="H349" s="237">
        <v>2080</v>
      </c>
      <c r="I349" s="92" t="s">
        <v>599</v>
      </c>
      <c r="J349" s="151" t="s">
        <v>76</v>
      </c>
      <c r="K349" s="294"/>
    </row>
    <row r="350" spans="1:11" x14ac:dyDescent="0.35">
      <c r="A350" s="92">
        <v>2018193</v>
      </c>
      <c r="B350" s="93">
        <v>43303</v>
      </c>
      <c r="C350" s="94">
        <f t="shared" si="25"/>
        <v>2018</v>
      </c>
      <c r="D350" s="103" t="s">
        <v>57</v>
      </c>
      <c r="E350" s="92" t="s">
        <v>11</v>
      </c>
      <c r="F350" s="92" t="s">
        <v>177</v>
      </c>
      <c r="G350" s="92" t="s">
        <v>261</v>
      </c>
      <c r="H350" s="237">
        <v>4000</v>
      </c>
      <c r="I350" s="92" t="s">
        <v>75</v>
      </c>
      <c r="J350" s="151" t="s">
        <v>76</v>
      </c>
      <c r="K350" s="294"/>
    </row>
    <row r="351" spans="1:11" x14ac:dyDescent="0.35">
      <c r="A351" s="92">
        <v>2018194</v>
      </c>
      <c r="B351" s="93">
        <v>43298</v>
      </c>
      <c r="C351" s="94">
        <f t="shared" si="25"/>
        <v>2018</v>
      </c>
      <c r="D351" s="103" t="s">
        <v>277</v>
      </c>
      <c r="E351" s="92" t="s">
        <v>11</v>
      </c>
      <c r="F351" s="92" t="s">
        <v>120</v>
      </c>
      <c r="G351" s="92" t="s">
        <v>290</v>
      </c>
      <c r="H351" s="237">
        <v>5000</v>
      </c>
      <c r="I351" s="92" t="s">
        <v>75</v>
      </c>
      <c r="J351" s="151" t="s">
        <v>76</v>
      </c>
      <c r="K351" s="294"/>
    </row>
    <row r="352" spans="1:11" x14ac:dyDescent="0.35">
      <c r="A352" s="92">
        <v>2018195</v>
      </c>
      <c r="B352" s="93">
        <v>43298</v>
      </c>
      <c r="C352" s="94">
        <f t="shared" si="25"/>
        <v>2018</v>
      </c>
      <c r="D352" s="103" t="s">
        <v>235</v>
      </c>
      <c r="E352" s="92" t="s">
        <v>11</v>
      </c>
      <c r="F352" s="92" t="s">
        <v>73</v>
      </c>
      <c r="G352" s="92" t="s">
        <v>443</v>
      </c>
      <c r="H352" s="237">
        <v>4400</v>
      </c>
      <c r="I352" s="92" t="s">
        <v>75</v>
      </c>
      <c r="J352" s="151" t="s">
        <v>15</v>
      </c>
      <c r="K352" s="294"/>
    </row>
    <row r="353" spans="1:11" x14ac:dyDescent="0.35">
      <c r="A353" s="92">
        <v>2018196</v>
      </c>
      <c r="B353" s="93">
        <v>43305</v>
      </c>
      <c r="C353" s="94">
        <f t="shared" si="25"/>
        <v>2018</v>
      </c>
      <c r="D353" s="103" t="s">
        <v>175</v>
      </c>
      <c r="E353" s="92" t="s">
        <v>11</v>
      </c>
      <c r="F353" s="92" t="s">
        <v>110</v>
      </c>
      <c r="G353" s="92" t="s">
        <v>290</v>
      </c>
      <c r="H353" s="237">
        <v>1800</v>
      </c>
      <c r="I353" s="92" t="s">
        <v>111</v>
      </c>
      <c r="J353" s="151" t="s">
        <v>34</v>
      </c>
      <c r="K353" s="294"/>
    </row>
    <row r="354" spans="1:11" x14ac:dyDescent="0.35">
      <c r="A354" s="92">
        <v>2018197</v>
      </c>
      <c r="B354" s="93">
        <v>43306</v>
      </c>
      <c r="C354" s="94">
        <f t="shared" si="25"/>
        <v>2018</v>
      </c>
      <c r="D354" s="103" t="s">
        <v>19</v>
      </c>
      <c r="E354" s="92" t="s">
        <v>11</v>
      </c>
      <c r="F354" s="92" t="s">
        <v>180</v>
      </c>
      <c r="G354" s="92" t="s">
        <v>191</v>
      </c>
      <c r="H354" s="237">
        <v>600</v>
      </c>
      <c r="I354" s="92" t="s">
        <v>118</v>
      </c>
      <c r="J354" s="151" t="s">
        <v>34</v>
      </c>
      <c r="K354" s="294"/>
    </row>
    <row r="355" spans="1:11" x14ac:dyDescent="0.35">
      <c r="A355" s="92">
        <v>2018198</v>
      </c>
      <c r="B355" s="93">
        <v>43306</v>
      </c>
      <c r="C355" s="94">
        <f t="shared" si="25"/>
        <v>2018</v>
      </c>
      <c r="D355" s="103" t="s">
        <v>166</v>
      </c>
      <c r="E355" s="92" t="s">
        <v>11</v>
      </c>
      <c r="F355" s="92" t="s">
        <v>180</v>
      </c>
      <c r="G355" s="92" t="s">
        <v>117</v>
      </c>
      <c r="H355" s="237">
        <v>600</v>
      </c>
      <c r="I355" s="92" t="s">
        <v>118</v>
      </c>
      <c r="J355" s="151" t="s">
        <v>34</v>
      </c>
      <c r="K355" s="294"/>
    </row>
    <row r="356" spans="1:11" x14ac:dyDescent="0.35">
      <c r="A356" s="92">
        <v>2018199</v>
      </c>
      <c r="B356" s="93">
        <v>43305</v>
      </c>
      <c r="C356" s="94">
        <f t="shared" si="25"/>
        <v>2018</v>
      </c>
      <c r="D356" s="103" t="s">
        <v>49</v>
      </c>
      <c r="E356" s="92" t="s">
        <v>11</v>
      </c>
      <c r="F356" s="92" t="s">
        <v>600</v>
      </c>
      <c r="G356" s="92" t="s">
        <v>601</v>
      </c>
      <c r="H356" s="237">
        <v>600</v>
      </c>
      <c r="I356" s="92" t="s">
        <v>602</v>
      </c>
      <c r="J356" s="151" t="s">
        <v>15</v>
      </c>
      <c r="K356" s="294"/>
    </row>
    <row r="357" spans="1:11" x14ac:dyDescent="0.35">
      <c r="A357" s="92">
        <v>2018200</v>
      </c>
      <c r="B357" s="93">
        <v>43296</v>
      </c>
      <c r="C357" s="94">
        <f t="shared" si="25"/>
        <v>2018</v>
      </c>
      <c r="D357" s="103" t="s">
        <v>175</v>
      </c>
      <c r="E357" s="92" t="s">
        <v>11</v>
      </c>
      <c r="F357" s="92" t="s">
        <v>120</v>
      </c>
      <c r="G357" s="92" t="s">
        <v>290</v>
      </c>
      <c r="H357" s="237">
        <v>3000</v>
      </c>
      <c r="I357" s="92" t="s">
        <v>111</v>
      </c>
      <c r="J357" s="151" t="s">
        <v>76</v>
      </c>
      <c r="K357" s="294"/>
    </row>
    <row r="358" spans="1:11" x14ac:dyDescent="0.35">
      <c r="A358" s="92">
        <v>2018201</v>
      </c>
      <c r="B358" s="93">
        <v>43306</v>
      </c>
      <c r="C358" s="94">
        <f t="shared" si="25"/>
        <v>2018</v>
      </c>
      <c r="D358" s="103" t="s">
        <v>235</v>
      </c>
      <c r="E358" s="92" t="s">
        <v>11</v>
      </c>
      <c r="F358" s="92" t="s">
        <v>40</v>
      </c>
      <c r="G358" s="92" t="s">
        <v>107</v>
      </c>
      <c r="H358" s="237">
        <v>6200</v>
      </c>
      <c r="I358" s="92" t="s">
        <v>297</v>
      </c>
      <c r="J358" s="151" t="s">
        <v>76</v>
      </c>
      <c r="K358" s="294"/>
    </row>
    <row r="359" spans="1:11" x14ac:dyDescent="0.35">
      <c r="A359" s="16">
        <v>2018203</v>
      </c>
      <c r="B359" s="22">
        <v>43311</v>
      </c>
      <c r="C359" s="79">
        <f t="shared" si="25"/>
        <v>2018</v>
      </c>
      <c r="D359" s="104" t="s">
        <v>96</v>
      </c>
      <c r="E359" s="16" t="s">
        <v>20</v>
      </c>
      <c r="F359" s="16" t="s">
        <v>112</v>
      </c>
      <c r="G359" s="16" t="s">
        <v>603</v>
      </c>
      <c r="H359" s="226">
        <v>20000</v>
      </c>
      <c r="I359" s="16" t="s">
        <v>604</v>
      </c>
      <c r="J359" s="134" t="s">
        <v>76</v>
      </c>
      <c r="K359" s="294"/>
    </row>
    <row r="360" spans="1:11" x14ac:dyDescent="0.35">
      <c r="A360" s="92">
        <v>2018210</v>
      </c>
      <c r="B360" s="93">
        <v>43297</v>
      </c>
      <c r="C360" s="94">
        <f t="shared" si="25"/>
        <v>2018</v>
      </c>
      <c r="D360" s="103" t="s">
        <v>96</v>
      </c>
      <c r="E360" s="92" t="s">
        <v>11</v>
      </c>
      <c r="F360" s="92" t="s">
        <v>110</v>
      </c>
      <c r="G360" s="92" t="s">
        <v>284</v>
      </c>
      <c r="H360" s="237">
        <v>1800</v>
      </c>
      <c r="I360" s="92" t="s">
        <v>111</v>
      </c>
      <c r="J360" s="151" t="s">
        <v>15</v>
      </c>
      <c r="K360" s="294"/>
    </row>
    <row r="361" spans="1:11" x14ac:dyDescent="0.35">
      <c r="A361" s="92">
        <v>2018214</v>
      </c>
      <c r="B361" s="93">
        <v>43314</v>
      </c>
      <c r="C361" s="94">
        <f t="shared" si="25"/>
        <v>2018</v>
      </c>
      <c r="D361" s="103" t="s">
        <v>192</v>
      </c>
      <c r="E361" s="92" t="s">
        <v>11</v>
      </c>
      <c r="F361" s="92" t="s">
        <v>244</v>
      </c>
      <c r="G361" s="92" t="s">
        <v>214</v>
      </c>
      <c r="H361" s="237">
        <v>2000</v>
      </c>
      <c r="I361" s="92" t="s">
        <v>75</v>
      </c>
      <c r="J361" s="151" t="s">
        <v>15</v>
      </c>
      <c r="K361" s="294"/>
    </row>
    <row r="362" spans="1:11" x14ac:dyDescent="0.35">
      <c r="A362" s="92">
        <v>2018215</v>
      </c>
      <c r="B362" s="93">
        <v>43311</v>
      </c>
      <c r="C362" s="94">
        <f t="shared" si="25"/>
        <v>2018</v>
      </c>
      <c r="D362" s="103" t="s">
        <v>19</v>
      </c>
      <c r="E362" s="92" t="s">
        <v>11</v>
      </c>
      <c r="F362" s="92" t="s">
        <v>213</v>
      </c>
      <c r="G362" s="92" t="s">
        <v>195</v>
      </c>
      <c r="H362" s="237">
        <v>8000</v>
      </c>
      <c r="I362" s="92" t="s">
        <v>75</v>
      </c>
      <c r="J362" s="151" t="s">
        <v>34</v>
      </c>
      <c r="K362" s="294"/>
    </row>
    <row r="363" spans="1:11" x14ac:dyDescent="0.35">
      <c r="A363" s="16">
        <v>2018220</v>
      </c>
      <c r="B363" s="22">
        <v>43331</v>
      </c>
      <c r="C363" s="79">
        <f t="shared" si="25"/>
        <v>2018</v>
      </c>
      <c r="D363" s="104" t="s">
        <v>424</v>
      </c>
      <c r="E363" s="16" t="s">
        <v>20</v>
      </c>
      <c r="F363" s="16" t="s">
        <v>605</v>
      </c>
      <c r="G363" s="16" t="s">
        <v>606</v>
      </c>
      <c r="H363" s="226">
        <v>700</v>
      </c>
      <c r="I363" s="16" t="s">
        <v>607</v>
      </c>
      <c r="J363" s="134" t="s">
        <v>34</v>
      </c>
      <c r="K363" s="294"/>
    </row>
    <row r="364" spans="1:11" x14ac:dyDescent="0.35">
      <c r="A364" s="92">
        <v>2018222</v>
      </c>
      <c r="B364" s="93">
        <v>43329</v>
      </c>
      <c r="C364" s="94">
        <f t="shared" si="25"/>
        <v>2018</v>
      </c>
      <c r="D364" s="103" t="s">
        <v>166</v>
      </c>
      <c r="E364" s="92" t="s">
        <v>11</v>
      </c>
      <c r="F364" s="92" t="s">
        <v>608</v>
      </c>
      <c r="G364" s="92" t="s">
        <v>291</v>
      </c>
      <c r="H364" s="237">
        <v>10000</v>
      </c>
      <c r="I364" s="92" t="s">
        <v>169</v>
      </c>
      <c r="J364" s="151" t="s">
        <v>76</v>
      </c>
      <c r="K364" s="294"/>
    </row>
    <row r="365" spans="1:11" x14ac:dyDescent="0.35">
      <c r="A365" s="92">
        <v>2018225</v>
      </c>
      <c r="B365" s="93">
        <v>43332</v>
      </c>
      <c r="C365" s="94">
        <f t="shared" si="25"/>
        <v>2018</v>
      </c>
      <c r="D365" s="103" t="s">
        <v>19</v>
      </c>
      <c r="E365" s="92" t="s">
        <v>11</v>
      </c>
      <c r="F365" s="92" t="s">
        <v>73</v>
      </c>
      <c r="G365" s="92" t="s">
        <v>172</v>
      </c>
      <c r="H365" s="237">
        <v>3000</v>
      </c>
      <c r="I365" s="92" t="s">
        <v>75</v>
      </c>
      <c r="J365" s="151" t="s">
        <v>76</v>
      </c>
      <c r="K365" s="294"/>
    </row>
    <row r="366" spans="1:11" x14ac:dyDescent="0.35">
      <c r="A366" s="92">
        <v>2018227</v>
      </c>
      <c r="B366" s="93">
        <v>43336</v>
      </c>
      <c r="C366" s="94">
        <f t="shared" ref="C366:C367" si="26">YEAR(B366)</f>
        <v>2018</v>
      </c>
      <c r="D366" s="103" t="s">
        <v>53</v>
      </c>
      <c r="E366" s="92" t="s">
        <v>11</v>
      </c>
      <c r="F366" s="92" t="s">
        <v>244</v>
      </c>
      <c r="G366" s="92" t="s">
        <v>174</v>
      </c>
      <c r="H366" s="237">
        <v>2600</v>
      </c>
      <c r="I366" s="92" t="s">
        <v>75</v>
      </c>
      <c r="J366" s="151" t="s">
        <v>34</v>
      </c>
      <c r="K366" s="294"/>
    </row>
    <row r="367" spans="1:11" x14ac:dyDescent="0.35">
      <c r="A367" s="92">
        <v>2018228</v>
      </c>
      <c r="B367" s="93">
        <v>43318</v>
      </c>
      <c r="C367" s="94">
        <f t="shared" si="26"/>
        <v>2018</v>
      </c>
      <c r="D367" s="103" t="s">
        <v>53</v>
      </c>
      <c r="E367" s="92" t="s">
        <v>11</v>
      </c>
      <c r="F367" s="92" t="s">
        <v>110</v>
      </c>
      <c r="G367" s="92" t="s">
        <v>104</v>
      </c>
      <c r="H367" s="237">
        <v>3500</v>
      </c>
      <c r="I367" s="92" t="s">
        <v>75</v>
      </c>
      <c r="J367" s="151" t="s">
        <v>15</v>
      </c>
      <c r="K367" s="294"/>
    </row>
    <row r="368" spans="1:11" x14ac:dyDescent="0.35">
      <c r="A368" s="92">
        <v>2018231</v>
      </c>
      <c r="B368" s="93">
        <v>43334</v>
      </c>
      <c r="C368" s="94">
        <f t="shared" ref="C368:C371" si="27">YEAR(B368)</f>
        <v>2018</v>
      </c>
      <c r="D368" s="98" t="s">
        <v>315</v>
      </c>
      <c r="E368" s="92" t="s">
        <v>11</v>
      </c>
      <c r="F368" s="92" t="s">
        <v>85</v>
      </c>
      <c r="G368" s="92" t="s">
        <v>431</v>
      </c>
      <c r="H368" s="237">
        <v>200</v>
      </c>
      <c r="I368" s="92" t="s">
        <v>609</v>
      </c>
      <c r="J368" s="151" t="s">
        <v>34</v>
      </c>
      <c r="K368" s="294"/>
    </row>
    <row r="369" spans="1:11" x14ac:dyDescent="0.35">
      <c r="A369" s="92">
        <v>2018234</v>
      </c>
      <c r="B369" s="93">
        <v>43337</v>
      </c>
      <c r="C369" s="94">
        <f t="shared" si="27"/>
        <v>2018</v>
      </c>
      <c r="D369" s="103" t="s">
        <v>192</v>
      </c>
      <c r="E369" s="92" t="s">
        <v>11</v>
      </c>
      <c r="F369" s="92" t="s">
        <v>163</v>
      </c>
      <c r="G369" s="92" t="s">
        <v>594</v>
      </c>
      <c r="H369" s="237">
        <v>3000</v>
      </c>
      <c r="I369" s="92" t="s">
        <v>118</v>
      </c>
      <c r="J369" s="151" t="s">
        <v>34</v>
      </c>
      <c r="K369" s="294"/>
    </row>
    <row r="370" spans="1:11" x14ac:dyDescent="0.35">
      <c r="A370" s="92">
        <v>2018236</v>
      </c>
      <c r="B370" s="93">
        <v>43341</v>
      </c>
      <c r="C370" s="94">
        <f t="shared" si="27"/>
        <v>2018</v>
      </c>
      <c r="D370" s="103" t="s">
        <v>154</v>
      </c>
      <c r="E370" s="92" t="s">
        <v>11</v>
      </c>
      <c r="F370" s="92" t="s">
        <v>357</v>
      </c>
      <c r="G370" s="92" t="s">
        <v>291</v>
      </c>
      <c r="H370" s="237">
        <v>1500</v>
      </c>
      <c r="I370" s="92" t="s">
        <v>610</v>
      </c>
      <c r="J370" s="151" t="s">
        <v>34</v>
      </c>
      <c r="K370" s="294"/>
    </row>
    <row r="371" spans="1:11" x14ac:dyDescent="0.35">
      <c r="A371" s="92">
        <v>2018238</v>
      </c>
      <c r="B371" s="93">
        <v>43303</v>
      </c>
      <c r="C371" s="94">
        <f t="shared" si="27"/>
        <v>2018</v>
      </c>
      <c r="D371" s="103" t="s">
        <v>189</v>
      </c>
      <c r="E371" s="92" t="s">
        <v>11</v>
      </c>
      <c r="F371" s="92" t="s">
        <v>73</v>
      </c>
      <c r="G371" s="92" t="s">
        <v>222</v>
      </c>
      <c r="H371" s="237">
        <v>3400</v>
      </c>
      <c r="I371" s="92" t="s">
        <v>75</v>
      </c>
      <c r="J371" s="151" t="s">
        <v>76</v>
      </c>
      <c r="K371" s="294"/>
    </row>
    <row r="372" spans="1:11" x14ac:dyDescent="0.35">
      <c r="A372" s="92">
        <v>2018242</v>
      </c>
      <c r="B372" s="93">
        <v>43350</v>
      </c>
      <c r="C372" s="94">
        <f t="shared" ref="C372:C381" si="28">YEAR(B372)</f>
        <v>2018</v>
      </c>
      <c r="D372" s="103" t="s">
        <v>175</v>
      </c>
      <c r="E372" s="92" t="s">
        <v>11</v>
      </c>
      <c r="F372" s="92" t="s">
        <v>215</v>
      </c>
      <c r="G372" s="92" t="s">
        <v>216</v>
      </c>
      <c r="H372" s="237">
        <v>800</v>
      </c>
      <c r="I372" s="92" t="s">
        <v>56</v>
      </c>
      <c r="J372" s="151" t="s">
        <v>76</v>
      </c>
      <c r="K372" s="294"/>
    </row>
    <row r="373" spans="1:11" x14ac:dyDescent="0.35">
      <c r="A373" s="92">
        <v>2018244</v>
      </c>
      <c r="B373" s="93">
        <v>43316</v>
      </c>
      <c r="C373" s="94">
        <f t="shared" si="28"/>
        <v>2018</v>
      </c>
      <c r="D373" s="103" t="s">
        <v>565</v>
      </c>
      <c r="E373" s="92" t="s">
        <v>11</v>
      </c>
      <c r="F373" s="92" t="s">
        <v>177</v>
      </c>
      <c r="G373" s="92" t="s">
        <v>361</v>
      </c>
      <c r="H373" s="237">
        <v>4200</v>
      </c>
      <c r="I373" s="92" t="s">
        <v>111</v>
      </c>
      <c r="J373" s="151" t="s">
        <v>76</v>
      </c>
      <c r="K373" s="294"/>
    </row>
    <row r="374" spans="1:11" x14ac:dyDescent="0.35">
      <c r="A374" s="92">
        <v>2018245</v>
      </c>
      <c r="B374" s="93">
        <v>43344</v>
      </c>
      <c r="C374" s="94">
        <f t="shared" si="28"/>
        <v>2018</v>
      </c>
      <c r="D374" s="103" t="s">
        <v>611</v>
      </c>
      <c r="E374" s="92" t="s">
        <v>11</v>
      </c>
      <c r="F374" s="92" t="s">
        <v>177</v>
      </c>
      <c r="G374" s="92" t="s">
        <v>314</v>
      </c>
      <c r="H374" s="237">
        <v>3000</v>
      </c>
      <c r="I374" s="92" t="s">
        <v>75</v>
      </c>
      <c r="J374" s="151" t="s">
        <v>34</v>
      </c>
      <c r="K374" s="294"/>
    </row>
    <row r="375" spans="1:11" x14ac:dyDescent="0.35">
      <c r="A375" s="92">
        <v>2018250</v>
      </c>
      <c r="B375" s="93">
        <v>43345</v>
      </c>
      <c r="C375" s="94">
        <f t="shared" si="28"/>
        <v>2018</v>
      </c>
      <c r="D375" s="103" t="s">
        <v>109</v>
      </c>
      <c r="E375" s="92" t="s">
        <v>11</v>
      </c>
      <c r="F375" s="92" t="s">
        <v>140</v>
      </c>
      <c r="G375" s="92" t="s">
        <v>583</v>
      </c>
      <c r="H375" s="237">
        <v>3000</v>
      </c>
      <c r="I375" s="92" t="s">
        <v>165</v>
      </c>
      <c r="J375" s="151" t="s">
        <v>76</v>
      </c>
      <c r="K375" s="294"/>
    </row>
    <row r="376" spans="1:11" x14ac:dyDescent="0.35">
      <c r="A376" s="92">
        <v>2018251</v>
      </c>
      <c r="B376" s="93">
        <v>43343</v>
      </c>
      <c r="C376" s="94">
        <f t="shared" si="28"/>
        <v>2018</v>
      </c>
      <c r="D376" s="103" t="s">
        <v>61</v>
      </c>
      <c r="E376" s="92" t="s">
        <v>11</v>
      </c>
      <c r="F376" s="92" t="s">
        <v>140</v>
      </c>
      <c r="G376" s="92" t="s">
        <v>562</v>
      </c>
      <c r="H376" s="237">
        <v>1300</v>
      </c>
      <c r="I376" s="92" t="s">
        <v>612</v>
      </c>
      <c r="J376" s="151" t="s">
        <v>15</v>
      </c>
      <c r="K376" s="294"/>
    </row>
    <row r="377" spans="1:11" x14ac:dyDescent="0.35">
      <c r="A377" s="92">
        <v>2018256</v>
      </c>
      <c r="B377" s="93">
        <v>43357</v>
      </c>
      <c r="C377" s="94">
        <f t="shared" si="28"/>
        <v>2018</v>
      </c>
      <c r="D377" s="103" t="s">
        <v>61</v>
      </c>
      <c r="E377" s="92" t="s">
        <v>11</v>
      </c>
      <c r="F377" s="92" t="s">
        <v>360</v>
      </c>
      <c r="G377" s="92" t="s">
        <v>613</v>
      </c>
      <c r="H377" s="237">
        <v>300</v>
      </c>
      <c r="I377" s="92" t="s">
        <v>614</v>
      </c>
      <c r="J377" s="151" t="s">
        <v>34</v>
      </c>
      <c r="K377" s="294"/>
    </row>
    <row r="378" spans="1:11" x14ac:dyDescent="0.35">
      <c r="A378" s="92">
        <v>2018259</v>
      </c>
      <c r="B378" s="93">
        <v>43359</v>
      </c>
      <c r="C378" s="94">
        <f t="shared" si="28"/>
        <v>2018</v>
      </c>
      <c r="D378" s="103" t="s">
        <v>192</v>
      </c>
      <c r="E378" s="92" t="s">
        <v>11</v>
      </c>
      <c r="F378" s="92" t="s">
        <v>177</v>
      </c>
      <c r="G378" s="92" t="s">
        <v>265</v>
      </c>
      <c r="H378" s="237">
        <v>5000</v>
      </c>
      <c r="I378" s="92" t="s">
        <v>75</v>
      </c>
      <c r="J378" s="151" t="s">
        <v>34</v>
      </c>
      <c r="K378" s="294"/>
    </row>
    <row r="379" spans="1:11" x14ac:dyDescent="0.35">
      <c r="A379" s="92">
        <v>2018261</v>
      </c>
      <c r="B379" s="93">
        <v>43362</v>
      </c>
      <c r="C379" s="94">
        <f t="shared" si="28"/>
        <v>2018</v>
      </c>
      <c r="D379" s="103" t="s">
        <v>44</v>
      </c>
      <c r="E379" s="92" t="s">
        <v>11</v>
      </c>
      <c r="F379" s="92" t="s">
        <v>369</v>
      </c>
      <c r="G379" s="92" t="s">
        <v>615</v>
      </c>
      <c r="H379" s="237">
        <v>4000</v>
      </c>
      <c r="I379" s="92" t="s">
        <v>616</v>
      </c>
      <c r="J379" s="151" t="s">
        <v>76</v>
      </c>
      <c r="K379" s="294"/>
    </row>
    <row r="380" spans="1:11" x14ac:dyDescent="0.35">
      <c r="A380" s="92">
        <v>2018262</v>
      </c>
      <c r="B380" s="93">
        <v>43345</v>
      </c>
      <c r="C380" s="94">
        <f t="shared" si="28"/>
        <v>2018</v>
      </c>
      <c r="D380" s="103" t="s">
        <v>617</v>
      </c>
      <c r="E380" s="92" t="s">
        <v>11</v>
      </c>
      <c r="F380" s="92" t="s">
        <v>73</v>
      </c>
      <c r="G380" s="92" t="s">
        <v>245</v>
      </c>
      <c r="H380" s="237">
        <v>2400</v>
      </c>
      <c r="I380" s="92" t="s">
        <v>75</v>
      </c>
      <c r="J380" s="151" t="s">
        <v>76</v>
      </c>
      <c r="K380" s="294"/>
    </row>
    <row r="381" spans="1:11" x14ac:dyDescent="0.35">
      <c r="A381" s="92">
        <v>2018263</v>
      </c>
      <c r="B381" s="93">
        <v>43359</v>
      </c>
      <c r="C381" s="94">
        <f t="shared" si="28"/>
        <v>2018</v>
      </c>
      <c r="D381" s="103" t="s">
        <v>192</v>
      </c>
      <c r="E381" s="92" t="s">
        <v>11</v>
      </c>
      <c r="F381" s="92" t="s">
        <v>333</v>
      </c>
      <c r="G381" s="92" t="s">
        <v>314</v>
      </c>
      <c r="H381" s="237">
        <v>9500</v>
      </c>
      <c r="I381" s="92" t="s">
        <v>128</v>
      </c>
      <c r="J381" s="151" t="s">
        <v>76</v>
      </c>
      <c r="K381" s="294"/>
    </row>
    <row r="382" spans="1:11" x14ac:dyDescent="0.35">
      <c r="A382" s="92">
        <v>2018264</v>
      </c>
      <c r="B382" s="93">
        <v>43366</v>
      </c>
      <c r="C382" s="94">
        <f t="shared" ref="C382:C385" si="29">YEAR(B382)</f>
        <v>2018</v>
      </c>
      <c r="D382" s="103" t="s">
        <v>166</v>
      </c>
      <c r="E382" s="92" t="s">
        <v>11</v>
      </c>
      <c r="F382" s="92" t="s">
        <v>566</v>
      </c>
      <c r="G382" s="92" t="s">
        <v>618</v>
      </c>
      <c r="H382" s="237">
        <v>800</v>
      </c>
      <c r="I382" s="92" t="s">
        <v>118</v>
      </c>
      <c r="J382" s="151" t="s">
        <v>34</v>
      </c>
      <c r="K382" s="294"/>
    </row>
    <row r="383" spans="1:11" x14ac:dyDescent="0.35">
      <c r="A383" s="92">
        <v>2018265</v>
      </c>
      <c r="B383" s="93">
        <v>43368</v>
      </c>
      <c r="C383" s="94">
        <f t="shared" si="29"/>
        <v>2018</v>
      </c>
      <c r="D383" s="103" t="s">
        <v>235</v>
      </c>
      <c r="E383" s="92" t="s">
        <v>11</v>
      </c>
      <c r="F383" s="92" t="s">
        <v>198</v>
      </c>
      <c r="G383" s="92" t="s">
        <v>619</v>
      </c>
      <c r="H383" s="237">
        <v>9000</v>
      </c>
      <c r="I383" s="92" t="s">
        <v>620</v>
      </c>
      <c r="J383" s="151" t="s">
        <v>76</v>
      </c>
      <c r="K383" s="294"/>
    </row>
    <row r="384" spans="1:11" x14ac:dyDescent="0.35">
      <c r="A384" s="92">
        <v>2018270</v>
      </c>
      <c r="B384" s="93">
        <v>43371</v>
      </c>
      <c r="C384" s="94">
        <f t="shared" si="29"/>
        <v>2018</v>
      </c>
      <c r="D384" s="103" t="s">
        <v>621</v>
      </c>
      <c r="E384" s="92" t="s">
        <v>11</v>
      </c>
      <c r="F384" s="92" t="s">
        <v>622</v>
      </c>
      <c r="G384" s="92" t="s">
        <v>221</v>
      </c>
      <c r="H384" s="237">
        <v>7200</v>
      </c>
      <c r="I384" s="92" t="s">
        <v>623</v>
      </c>
      <c r="J384" s="151" t="s">
        <v>15</v>
      </c>
      <c r="K384" s="294"/>
    </row>
    <row r="385" spans="1:11" x14ac:dyDescent="0.35">
      <c r="A385" s="92">
        <v>2018272</v>
      </c>
      <c r="B385" s="93">
        <v>43372</v>
      </c>
      <c r="C385" s="94">
        <f t="shared" si="29"/>
        <v>2018</v>
      </c>
      <c r="D385" s="103" t="s">
        <v>189</v>
      </c>
      <c r="E385" s="92" t="s">
        <v>11</v>
      </c>
      <c r="F385" s="92" t="s">
        <v>296</v>
      </c>
      <c r="G385" s="92" t="s">
        <v>157</v>
      </c>
      <c r="H385" s="237">
        <v>7300</v>
      </c>
      <c r="I385" s="92" t="s">
        <v>624</v>
      </c>
      <c r="J385" s="151" t="s">
        <v>34</v>
      </c>
      <c r="K385" s="294"/>
    </row>
    <row r="386" spans="1:11" x14ac:dyDescent="0.35">
      <c r="A386" s="16">
        <v>2018274</v>
      </c>
      <c r="B386" s="22">
        <v>43378</v>
      </c>
      <c r="C386" s="79">
        <f t="shared" ref="C386:C387" si="30">YEAR(B386)</f>
        <v>2018</v>
      </c>
      <c r="D386" s="104" t="s">
        <v>44</v>
      </c>
      <c r="E386" s="16" t="s">
        <v>45</v>
      </c>
      <c r="F386" s="16" t="s">
        <v>625</v>
      </c>
      <c r="G386" s="16" t="s">
        <v>182</v>
      </c>
      <c r="H386" s="226">
        <v>13000</v>
      </c>
      <c r="I386" s="16" t="s">
        <v>118</v>
      </c>
      <c r="J386" s="134" t="s">
        <v>76</v>
      </c>
      <c r="K386" s="294"/>
    </row>
    <row r="387" spans="1:11" x14ac:dyDescent="0.35">
      <c r="A387" s="92">
        <v>2018275</v>
      </c>
      <c r="B387" s="93">
        <v>43373</v>
      </c>
      <c r="C387" s="94">
        <f t="shared" si="30"/>
        <v>2018</v>
      </c>
      <c r="D387" s="103" t="s">
        <v>19</v>
      </c>
      <c r="E387" s="92" t="s">
        <v>11</v>
      </c>
      <c r="F387" s="92" t="s">
        <v>244</v>
      </c>
      <c r="G387" s="92" t="s">
        <v>256</v>
      </c>
      <c r="H387" s="237">
        <v>2400</v>
      </c>
      <c r="I387" s="92" t="s">
        <v>75</v>
      </c>
      <c r="J387" s="151" t="s">
        <v>34</v>
      </c>
      <c r="K387" s="294"/>
    </row>
    <row r="388" spans="1:11" x14ac:dyDescent="0.35">
      <c r="A388" s="92">
        <v>2018277</v>
      </c>
      <c r="B388" s="93">
        <v>43381</v>
      </c>
      <c r="C388" s="94">
        <f t="shared" ref="C388:C391" si="31">YEAR(B388)</f>
        <v>2018</v>
      </c>
      <c r="D388" s="98" t="s">
        <v>10</v>
      </c>
      <c r="E388" s="92" t="s">
        <v>11</v>
      </c>
      <c r="F388" s="92" t="s">
        <v>626</v>
      </c>
      <c r="G388" s="92" t="s">
        <v>627</v>
      </c>
      <c r="H388" s="237">
        <v>360</v>
      </c>
      <c r="I388" s="92" t="s">
        <v>628</v>
      </c>
      <c r="J388" s="151" t="s">
        <v>15</v>
      </c>
      <c r="K388" s="294"/>
    </row>
    <row r="389" spans="1:11" x14ac:dyDescent="0.35">
      <c r="A389" s="92">
        <v>2018281</v>
      </c>
      <c r="B389" s="93">
        <v>43380</v>
      </c>
      <c r="C389" s="94">
        <f t="shared" si="31"/>
        <v>2018</v>
      </c>
      <c r="D389" s="103" t="s">
        <v>629</v>
      </c>
      <c r="E389" s="92" t="s">
        <v>11</v>
      </c>
      <c r="F389" s="92" t="s">
        <v>17</v>
      </c>
      <c r="G389" s="92" t="s">
        <v>305</v>
      </c>
      <c r="H389" s="237">
        <v>2800</v>
      </c>
      <c r="I389" s="92" t="s">
        <v>392</v>
      </c>
      <c r="J389" s="151" t="s">
        <v>76</v>
      </c>
      <c r="K389" s="294"/>
    </row>
    <row r="390" spans="1:11" x14ac:dyDescent="0.35">
      <c r="A390" s="92">
        <v>2018288</v>
      </c>
      <c r="B390" s="93">
        <v>43376</v>
      </c>
      <c r="C390" s="94">
        <f t="shared" si="31"/>
        <v>2018</v>
      </c>
      <c r="D390" s="103" t="s">
        <v>53</v>
      </c>
      <c r="E390" s="92" t="s">
        <v>11</v>
      </c>
      <c r="F390" s="92" t="s">
        <v>403</v>
      </c>
      <c r="G390" s="92" t="s">
        <v>577</v>
      </c>
      <c r="H390" s="237">
        <v>2600</v>
      </c>
      <c r="I390" s="92" t="s">
        <v>279</v>
      </c>
      <c r="J390" s="151" t="s">
        <v>15</v>
      </c>
      <c r="K390" s="294"/>
    </row>
    <row r="391" spans="1:11" x14ac:dyDescent="0.35">
      <c r="A391" s="92">
        <v>2018291</v>
      </c>
      <c r="B391" s="93">
        <v>43400</v>
      </c>
      <c r="C391" s="94">
        <f t="shared" si="31"/>
        <v>2018</v>
      </c>
      <c r="D391" s="103" t="s">
        <v>235</v>
      </c>
      <c r="E391" s="92" t="s">
        <v>11</v>
      </c>
      <c r="F391" s="92" t="s">
        <v>194</v>
      </c>
      <c r="G391" s="92" t="s">
        <v>191</v>
      </c>
      <c r="H391" s="237">
        <v>9000</v>
      </c>
      <c r="I391" s="92" t="s">
        <v>75</v>
      </c>
      <c r="J391" s="151" t="s">
        <v>76</v>
      </c>
      <c r="K391" s="294"/>
    </row>
    <row r="392" spans="1:11" x14ac:dyDescent="0.35">
      <c r="A392" s="92">
        <v>2018294</v>
      </c>
      <c r="B392" s="93">
        <v>43402</v>
      </c>
      <c r="C392" s="94">
        <f t="shared" ref="C392:C393" si="32">YEAR(B392)</f>
        <v>2018</v>
      </c>
      <c r="D392" s="98" t="s">
        <v>100</v>
      </c>
      <c r="E392" s="92" t="s">
        <v>11</v>
      </c>
      <c r="F392" s="92" t="s">
        <v>630</v>
      </c>
      <c r="G392" s="92" t="s">
        <v>82</v>
      </c>
      <c r="H392" s="237">
        <v>540</v>
      </c>
      <c r="I392" s="92" t="s">
        <v>631</v>
      </c>
      <c r="J392" s="151" t="s">
        <v>15</v>
      </c>
      <c r="K392" s="294"/>
    </row>
    <row r="393" spans="1:11" x14ac:dyDescent="0.35">
      <c r="A393" s="16">
        <v>2018295</v>
      </c>
      <c r="B393" s="22">
        <v>43405</v>
      </c>
      <c r="C393" s="79">
        <f t="shared" si="32"/>
        <v>2018</v>
      </c>
      <c r="D393" s="104" t="s">
        <v>53</v>
      </c>
      <c r="E393" s="16" t="s">
        <v>20</v>
      </c>
      <c r="F393" s="16" t="s">
        <v>632</v>
      </c>
      <c r="G393" s="16" t="s">
        <v>633</v>
      </c>
      <c r="H393" s="226">
        <v>11100</v>
      </c>
      <c r="I393" s="16" t="s">
        <v>634</v>
      </c>
      <c r="J393" s="134" t="s">
        <v>34</v>
      </c>
      <c r="K393" s="294"/>
    </row>
    <row r="394" spans="1:11" x14ac:dyDescent="0.35">
      <c r="A394" s="92">
        <v>2018296</v>
      </c>
      <c r="B394" s="93">
        <v>43401</v>
      </c>
      <c r="C394" s="94">
        <f t="shared" ref="C394:C397" si="33">YEAR(B394)</f>
        <v>2018</v>
      </c>
      <c r="D394" s="103" t="s">
        <v>53</v>
      </c>
      <c r="E394" s="92" t="s">
        <v>11</v>
      </c>
      <c r="F394" s="92" t="s">
        <v>475</v>
      </c>
      <c r="G394" s="92" t="s">
        <v>635</v>
      </c>
      <c r="H394" s="237">
        <v>3800</v>
      </c>
      <c r="I394" s="92" t="s">
        <v>122</v>
      </c>
      <c r="J394" s="151" t="s">
        <v>76</v>
      </c>
      <c r="K394" s="294"/>
    </row>
    <row r="395" spans="1:11" x14ac:dyDescent="0.35">
      <c r="A395" s="92">
        <v>2018297</v>
      </c>
      <c r="B395" s="93">
        <v>43408</v>
      </c>
      <c r="C395" s="94">
        <f t="shared" si="33"/>
        <v>2018</v>
      </c>
      <c r="D395" s="103" t="s">
        <v>636</v>
      </c>
      <c r="E395" s="92" t="s">
        <v>11</v>
      </c>
      <c r="F395" s="92" t="s">
        <v>637</v>
      </c>
      <c r="G395" s="92" t="s">
        <v>638</v>
      </c>
      <c r="H395" s="237">
        <v>1200</v>
      </c>
      <c r="I395" s="92" t="s">
        <v>639</v>
      </c>
      <c r="J395" s="151" t="s">
        <v>34</v>
      </c>
      <c r="K395" s="294"/>
    </row>
    <row r="396" spans="1:11" x14ac:dyDescent="0.35">
      <c r="A396" s="16">
        <v>2018298</v>
      </c>
      <c r="B396" s="22">
        <v>43401</v>
      </c>
      <c r="C396" s="79">
        <f t="shared" si="33"/>
        <v>2018</v>
      </c>
      <c r="D396" s="104" t="s">
        <v>92</v>
      </c>
      <c r="E396" s="16" t="s">
        <v>20</v>
      </c>
      <c r="F396" s="16" t="s">
        <v>528</v>
      </c>
      <c r="G396" s="16" t="s">
        <v>640</v>
      </c>
      <c r="H396" s="226">
        <v>1020</v>
      </c>
      <c r="I396" s="16" t="s">
        <v>392</v>
      </c>
      <c r="J396" s="134" t="s">
        <v>24</v>
      </c>
      <c r="K396" s="294"/>
    </row>
    <row r="397" spans="1:11" x14ac:dyDescent="0.35">
      <c r="A397" s="92">
        <v>2018299</v>
      </c>
      <c r="B397" s="93">
        <v>43409</v>
      </c>
      <c r="C397" s="94">
        <f t="shared" si="33"/>
        <v>2018</v>
      </c>
      <c r="D397" s="103" t="s">
        <v>568</v>
      </c>
      <c r="E397" s="92" t="s">
        <v>11</v>
      </c>
      <c r="F397" s="92" t="s">
        <v>177</v>
      </c>
      <c r="G397" s="92" t="s">
        <v>195</v>
      </c>
      <c r="H397" s="237">
        <v>950</v>
      </c>
      <c r="I397" s="92" t="s">
        <v>75</v>
      </c>
      <c r="J397" s="151" t="s">
        <v>34</v>
      </c>
      <c r="K397" s="294"/>
    </row>
    <row r="398" spans="1:11" x14ac:dyDescent="0.35">
      <c r="A398" s="92">
        <v>2018307</v>
      </c>
      <c r="B398" s="93">
        <v>43428</v>
      </c>
      <c r="C398" s="94">
        <f t="shared" ref="C398:C400" si="34">YEAR(B398)</f>
        <v>2018</v>
      </c>
      <c r="D398" s="103" t="s">
        <v>641</v>
      </c>
      <c r="E398" s="92" t="s">
        <v>11</v>
      </c>
      <c r="F398" s="92" t="s">
        <v>642</v>
      </c>
      <c r="G398" s="92" t="s">
        <v>643</v>
      </c>
      <c r="H398" s="237">
        <v>3000</v>
      </c>
      <c r="I398" s="92" t="s">
        <v>56</v>
      </c>
      <c r="J398" s="151" t="s">
        <v>76</v>
      </c>
      <c r="K398" s="294"/>
    </row>
    <row r="399" spans="1:11" x14ac:dyDescent="0.35">
      <c r="A399" s="16">
        <v>2018308</v>
      </c>
      <c r="B399" s="22">
        <v>43411</v>
      </c>
      <c r="C399" s="79">
        <f t="shared" si="34"/>
        <v>2018</v>
      </c>
      <c r="D399" s="104" t="s">
        <v>565</v>
      </c>
      <c r="E399" s="16" t="s">
        <v>20</v>
      </c>
      <c r="F399" s="16" t="s">
        <v>17</v>
      </c>
      <c r="G399" s="16" t="s">
        <v>644</v>
      </c>
      <c r="H399" s="226">
        <v>10000</v>
      </c>
      <c r="I399" s="16" t="s">
        <v>60</v>
      </c>
      <c r="J399" s="134" t="s">
        <v>15</v>
      </c>
      <c r="K399" s="294"/>
    </row>
    <row r="400" spans="1:11" x14ac:dyDescent="0.35">
      <c r="A400" s="92">
        <v>2018309</v>
      </c>
      <c r="B400" s="93">
        <v>43425</v>
      </c>
      <c r="C400" s="94">
        <f t="shared" si="34"/>
        <v>2018</v>
      </c>
      <c r="D400" s="103" t="s">
        <v>368</v>
      </c>
      <c r="E400" s="92" t="s">
        <v>11</v>
      </c>
      <c r="F400" s="92" t="s">
        <v>645</v>
      </c>
      <c r="G400" s="92" t="s">
        <v>646</v>
      </c>
      <c r="H400" s="237">
        <v>1500</v>
      </c>
      <c r="I400" s="92" t="s">
        <v>647</v>
      </c>
      <c r="J400" s="151" t="s">
        <v>15</v>
      </c>
      <c r="K400" s="294"/>
    </row>
    <row r="401" spans="1:11" x14ac:dyDescent="0.35">
      <c r="A401" s="92">
        <v>2018311</v>
      </c>
      <c r="B401" s="93">
        <v>43438</v>
      </c>
      <c r="C401" s="94">
        <f t="shared" ref="C401" si="35">YEAR(B401)</f>
        <v>2018</v>
      </c>
      <c r="D401" s="103" t="s">
        <v>175</v>
      </c>
      <c r="E401" s="92" t="s">
        <v>11</v>
      </c>
      <c r="F401" s="92" t="s">
        <v>110</v>
      </c>
      <c r="G401" s="92" t="s">
        <v>444</v>
      </c>
      <c r="H401" s="237">
        <v>3000</v>
      </c>
      <c r="I401" s="92" t="s">
        <v>111</v>
      </c>
      <c r="J401" s="151" t="s">
        <v>34</v>
      </c>
      <c r="K401" s="294"/>
    </row>
    <row r="402" spans="1:11" x14ac:dyDescent="0.35">
      <c r="A402" s="92">
        <v>2018318</v>
      </c>
      <c r="B402" s="93">
        <v>43448</v>
      </c>
      <c r="C402" s="94">
        <f t="shared" ref="C402:C407" si="36">YEAR(B402)</f>
        <v>2018</v>
      </c>
      <c r="D402" s="103" t="s">
        <v>589</v>
      </c>
      <c r="E402" s="92" t="s">
        <v>11</v>
      </c>
      <c r="F402" s="92" t="s">
        <v>648</v>
      </c>
      <c r="G402" s="92" t="s">
        <v>649</v>
      </c>
      <c r="H402" s="237">
        <v>3000</v>
      </c>
      <c r="I402" s="92" t="s">
        <v>421</v>
      </c>
      <c r="J402" s="151" t="s">
        <v>76</v>
      </c>
      <c r="K402" s="294"/>
    </row>
    <row r="403" spans="1:11" x14ac:dyDescent="0.35">
      <c r="A403" s="92">
        <v>2018321</v>
      </c>
      <c r="B403" s="93">
        <v>43457</v>
      </c>
      <c r="C403" s="94">
        <f t="shared" si="36"/>
        <v>2018</v>
      </c>
      <c r="D403" s="103" t="s">
        <v>569</v>
      </c>
      <c r="E403" s="92" t="s">
        <v>11</v>
      </c>
      <c r="F403" s="92" t="s">
        <v>357</v>
      </c>
      <c r="G403" s="92" t="s">
        <v>444</v>
      </c>
      <c r="H403" s="237">
        <v>4000</v>
      </c>
      <c r="I403" s="92" t="s">
        <v>75</v>
      </c>
      <c r="J403" s="151" t="s">
        <v>15</v>
      </c>
      <c r="K403" s="294"/>
    </row>
    <row r="404" spans="1:11" x14ac:dyDescent="0.35">
      <c r="A404" s="92">
        <v>2018322</v>
      </c>
      <c r="B404" s="93">
        <v>43460</v>
      </c>
      <c r="C404" s="94">
        <f t="shared" si="36"/>
        <v>2018</v>
      </c>
      <c r="D404" s="103" t="s">
        <v>109</v>
      </c>
      <c r="E404" s="92" t="s">
        <v>11</v>
      </c>
      <c r="F404" s="92" t="s">
        <v>21</v>
      </c>
      <c r="G404" s="92" t="s">
        <v>650</v>
      </c>
      <c r="H404" s="237">
        <v>6000</v>
      </c>
      <c r="I404" s="92" t="s">
        <v>118</v>
      </c>
      <c r="J404" s="151" t="s">
        <v>34</v>
      </c>
      <c r="K404" s="294"/>
    </row>
    <row r="405" spans="1:11" x14ac:dyDescent="0.35">
      <c r="A405" s="16">
        <v>2018323</v>
      </c>
      <c r="B405" s="22">
        <v>43464</v>
      </c>
      <c r="C405" s="79">
        <f t="shared" si="36"/>
        <v>2018</v>
      </c>
      <c r="D405" s="104" t="s">
        <v>651</v>
      </c>
      <c r="E405" s="16" t="s">
        <v>20</v>
      </c>
      <c r="F405" s="16" t="s">
        <v>215</v>
      </c>
      <c r="G405" s="16" t="s">
        <v>652</v>
      </c>
      <c r="H405" s="226">
        <v>600</v>
      </c>
      <c r="I405" s="16" t="s">
        <v>56</v>
      </c>
      <c r="J405" s="134" t="s">
        <v>76</v>
      </c>
      <c r="K405" s="294"/>
    </row>
    <row r="406" spans="1:11" x14ac:dyDescent="0.35">
      <c r="A406" s="92">
        <v>2018324</v>
      </c>
      <c r="B406" s="93">
        <v>43464</v>
      </c>
      <c r="C406" s="94">
        <f t="shared" si="36"/>
        <v>2018</v>
      </c>
      <c r="D406" s="103" t="s">
        <v>19</v>
      </c>
      <c r="E406" s="92" t="s">
        <v>11</v>
      </c>
      <c r="F406" s="92" t="s">
        <v>220</v>
      </c>
      <c r="G406" s="92" t="s">
        <v>144</v>
      </c>
      <c r="H406" s="237">
        <v>4000</v>
      </c>
      <c r="I406" s="92" t="s">
        <v>72</v>
      </c>
      <c r="J406" s="151" t="s">
        <v>15</v>
      </c>
      <c r="K406" s="294"/>
    </row>
    <row r="407" spans="1:11" ht="15" thickBot="1" x14ac:dyDescent="0.4">
      <c r="A407" s="120">
        <v>2018325</v>
      </c>
      <c r="B407" s="121">
        <v>43283</v>
      </c>
      <c r="C407" s="122">
        <f t="shared" si="36"/>
        <v>2018</v>
      </c>
      <c r="D407" s="123" t="s">
        <v>92</v>
      </c>
      <c r="E407" s="120" t="s">
        <v>11</v>
      </c>
      <c r="F407" s="120" t="s">
        <v>70</v>
      </c>
      <c r="G407" s="120" t="s">
        <v>172</v>
      </c>
      <c r="H407" s="238">
        <v>1800</v>
      </c>
      <c r="I407" s="120" t="s">
        <v>415</v>
      </c>
      <c r="J407" s="152" t="s">
        <v>34</v>
      </c>
      <c r="K407" s="294"/>
    </row>
    <row r="408" spans="1:11" x14ac:dyDescent="0.35">
      <c r="A408" s="116">
        <v>2019005</v>
      </c>
      <c r="B408" s="117">
        <v>43477</v>
      </c>
      <c r="C408" s="118">
        <f t="shared" ref="C408" si="37">YEAR(B408)</f>
        <v>2019</v>
      </c>
      <c r="D408" s="119" t="s">
        <v>53</v>
      </c>
      <c r="E408" s="116" t="s">
        <v>11</v>
      </c>
      <c r="F408" s="116" t="s">
        <v>106</v>
      </c>
      <c r="G408" s="116" t="s">
        <v>285</v>
      </c>
      <c r="H408" s="239">
        <v>8000</v>
      </c>
      <c r="I408" s="116" t="s">
        <v>75</v>
      </c>
      <c r="J408" s="153" t="s">
        <v>34</v>
      </c>
      <c r="K408" s="294"/>
    </row>
    <row r="409" spans="1:11" x14ac:dyDescent="0.35">
      <c r="A409" s="112">
        <v>2019006</v>
      </c>
      <c r="B409" s="113">
        <v>43474</v>
      </c>
      <c r="C409" s="114">
        <f t="shared" ref="C409:C412" si="38">YEAR(B409)</f>
        <v>2019</v>
      </c>
      <c r="D409" s="115" t="s">
        <v>44</v>
      </c>
      <c r="E409" s="112" t="s">
        <v>11</v>
      </c>
      <c r="F409" s="112" t="s">
        <v>401</v>
      </c>
      <c r="G409" s="112" t="s">
        <v>653</v>
      </c>
      <c r="H409" s="240">
        <v>20000</v>
      </c>
      <c r="I409" s="112" t="s">
        <v>654</v>
      </c>
      <c r="J409" s="154" t="s">
        <v>15</v>
      </c>
      <c r="K409" s="294"/>
    </row>
    <row r="410" spans="1:11" x14ac:dyDescent="0.35">
      <c r="A410" s="16">
        <v>2019007</v>
      </c>
      <c r="B410" s="22">
        <v>43480</v>
      </c>
      <c r="C410" s="79">
        <f t="shared" si="38"/>
        <v>2019</v>
      </c>
      <c r="D410" s="104" t="s">
        <v>655</v>
      </c>
      <c r="E410" s="16" t="s">
        <v>20</v>
      </c>
      <c r="F410" s="16" t="s">
        <v>355</v>
      </c>
      <c r="G410" s="16" t="s">
        <v>199</v>
      </c>
      <c r="H410" s="226">
        <v>15000</v>
      </c>
      <c r="I410" s="16" t="s">
        <v>656</v>
      </c>
      <c r="J410" s="134" t="s">
        <v>15</v>
      </c>
      <c r="K410" s="294"/>
    </row>
    <row r="411" spans="1:11" x14ac:dyDescent="0.35">
      <c r="A411" s="16">
        <v>2019009</v>
      </c>
      <c r="B411" s="22">
        <v>43478</v>
      </c>
      <c r="C411" s="79">
        <f t="shared" si="38"/>
        <v>2019</v>
      </c>
      <c r="D411" s="104" t="s">
        <v>53</v>
      </c>
      <c r="E411" s="16" t="s">
        <v>20</v>
      </c>
      <c r="F411" s="16" t="s">
        <v>244</v>
      </c>
      <c r="G411" s="16" t="s">
        <v>207</v>
      </c>
      <c r="H411" s="226">
        <v>5000</v>
      </c>
      <c r="I411" s="16" t="s">
        <v>75</v>
      </c>
      <c r="J411" s="134" t="s">
        <v>34</v>
      </c>
      <c r="K411" s="294"/>
    </row>
    <row r="412" spans="1:11" x14ac:dyDescent="0.35">
      <c r="A412" s="112">
        <v>2019012</v>
      </c>
      <c r="B412" s="113">
        <v>43487</v>
      </c>
      <c r="C412" s="114">
        <f t="shared" si="38"/>
        <v>2019</v>
      </c>
      <c r="D412" s="115" t="s">
        <v>657</v>
      </c>
      <c r="E412" s="112" t="s">
        <v>11</v>
      </c>
      <c r="F412" s="112" t="s">
        <v>536</v>
      </c>
      <c r="G412" s="112" t="s">
        <v>658</v>
      </c>
      <c r="H412" s="240">
        <v>6700</v>
      </c>
      <c r="I412" s="112" t="s">
        <v>659</v>
      </c>
      <c r="J412" s="154" t="s">
        <v>34</v>
      </c>
      <c r="K412" s="294"/>
    </row>
    <row r="413" spans="1:11" x14ac:dyDescent="0.35">
      <c r="A413" s="112">
        <v>2019023</v>
      </c>
      <c r="B413" s="113">
        <v>43499</v>
      </c>
      <c r="C413" s="114">
        <f t="shared" ref="C413" si="39">YEAR(B413)</f>
        <v>2019</v>
      </c>
      <c r="D413" s="115" t="s">
        <v>660</v>
      </c>
      <c r="E413" s="112" t="s">
        <v>11</v>
      </c>
      <c r="F413" s="112" t="s">
        <v>177</v>
      </c>
      <c r="G413" s="112" t="s">
        <v>232</v>
      </c>
      <c r="H413" s="240">
        <v>3300</v>
      </c>
      <c r="I413" s="112" t="s">
        <v>75</v>
      </c>
      <c r="J413" s="154" t="s">
        <v>34</v>
      </c>
      <c r="K413" s="294"/>
    </row>
    <row r="414" spans="1:11" x14ac:dyDescent="0.35">
      <c r="A414" s="112">
        <v>2019025</v>
      </c>
      <c r="B414" s="113">
        <v>43507</v>
      </c>
      <c r="C414" s="114">
        <f t="shared" ref="C414" si="40">YEAR(B414)</f>
        <v>2019</v>
      </c>
      <c r="D414" s="115" t="s">
        <v>19</v>
      </c>
      <c r="E414" s="112" t="s">
        <v>11</v>
      </c>
      <c r="F414" s="112" t="s">
        <v>159</v>
      </c>
      <c r="G414" s="112" t="s">
        <v>160</v>
      </c>
      <c r="H414" s="240">
        <v>3000</v>
      </c>
      <c r="I414" s="112" t="s">
        <v>118</v>
      </c>
      <c r="J414" s="154" t="s">
        <v>76</v>
      </c>
      <c r="K414" s="294"/>
    </row>
    <row r="415" spans="1:11" x14ac:dyDescent="0.35">
      <c r="A415" s="112">
        <v>2019027</v>
      </c>
      <c r="B415" s="113">
        <v>43510</v>
      </c>
      <c r="C415" s="114">
        <f t="shared" ref="C415:C419" si="41">YEAR(B415)</f>
        <v>2019</v>
      </c>
      <c r="D415" s="115" t="s">
        <v>235</v>
      </c>
      <c r="E415" s="112" t="s">
        <v>11</v>
      </c>
      <c r="F415" s="112" t="s">
        <v>173</v>
      </c>
      <c r="G415" s="112" t="s">
        <v>435</v>
      </c>
      <c r="H415" s="240">
        <v>14000</v>
      </c>
      <c r="I415" s="112" t="s">
        <v>128</v>
      </c>
      <c r="J415" s="154" t="s">
        <v>76</v>
      </c>
      <c r="K415" s="294"/>
    </row>
    <row r="416" spans="1:11" x14ac:dyDescent="0.35">
      <c r="A416" s="112">
        <v>2019029</v>
      </c>
      <c r="B416" s="113">
        <v>43515</v>
      </c>
      <c r="C416" s="114">
        <f t="shared" si="41"/>
        <v>2019</v>
      </c>
      <c r="D416" s="115" t="s">
        <v>61</v>
      </c>
      <c r="E416" s="112" t="s">
        <v>11</v>
      </c>
      <c r="F416" s="112" t="s">
        <v>140</v>
      </c>
      <c r="G416" s="112" t="s">
        <v>245</v>
      </c>
      <c r="H416" s="240">
        <v>5000</v>
      </c>
      <c r="I416" s="112" t="s">
        <v>661</v>
      </c>
      <c r="J416" s="154" t="s">
        <v>15</v>
      </c>
      <c r="K416" s="294"/>
    </row>
    <row r="417" spans="1:11" x14ac:dyDescent="0.35">
      <c r="A417" s="112">
        <v>2019030</v>
      </c>
      <c r="B417" s="113">
        <v>43513</v>
      </c>
      <c r="C417" s="114">
        <f t="shared" si="41"/>
        <v>2019</v>
      </c>
      <c r="D417" s="115" t="s">
        <v>235</v>
      </c>
      <c r="E417" s="112" t="s">
        <v>11</v>
      </c>
      <c r="F417" s="112" t="s">
        <v>70</v>
      </c>
      <c r="G417" s="112" t="s">
        <v>172</v>
      </c>
      <c r="H417" s="240">
        <v>3800</v>
      </c>
      <c r="I417" s="112" t="s">
        <v>75</v>
      </c>
      <c r="J417" s="154" t="s">
        <v>34</v>
      </c>
      <c r="K417" s="294"/>
    </row>
    <row r="418" spans="1:11" x14ac:dyDescent="0.35">
      <c r="A418" s="112">
        <v>2019031</v>
      </c>
      <c r="B418" s="113">
        <v>43518</v>
      </c>
      <c r="C418" s="114">
        <f t="shared" si="41"/>
        <v>2019</v>
      </c>
      <c r="D418" s="115" t="s">
        <v>662</v>
      </c>
      <c r="E418" s="112" t="s">
        <v>11</v>
      </c>
      <c r="F418" s="112" t="s">
        <v>106</v>
      </c>
      <c r="G418" s="112" t="s">
        <v>157</v>
      </c>
      <c r="H418" s="240">
        <v>1400</v>
      </c>
      <c r="I418" s="112" t="s">
        <v>392</v>
      </c>
      <c r="J418" s="154" t="s">
        <v>76</v>
      </c>
      <c r="K418" s="294"/>
    </row>
    <row r="419" spans="1:11" x14ac:dyDescent="0.35">
      <c r="A419" s="112">
        <v>2019033</v>
      </c>
      <c r="B419" s="113">
        <v>43519</v>
      </c>
      <c r="C419" s="114">
        <f t="shared" si="41"/>
        <v>2019</v>
      </c>
      <c r="D419" s="115" t="s">
        <v>19</v>
      </c>
      <c r="E419" s="112" t="s">
        <v>11</v>
      </c>
      <c r="F419" s="112" t="s">
        <v>215</v>
      </c>
      <c r="G419" s="112" t="s">
        <v>427</v>
      </c>
      <c r="H419" s="240">
        <v>1200</v>
      </c>
      <c r="I419" s="112" t="s">
        <v>56</v>
      </c>
      <c r="J419" s="154" t="s">
        <v>34</v>
      </c>
      <c r="K419" s="294"/>
    </row>
    <row r="420" spans="1:11" x14ac:dyDescent="0.35">
      <c r="A420" s="112">
        <v>2019038</v>
      </c>
      <c r="B420" s="113">
        <v>43522</v>
      </c>
      <c r="C420" s="114">
        <f t="shared" ref="C420:C421" si="42">YEAR(B420)</f>
        <v>2019</v>
      </c>
      <c r="D420" s="115" t="s">
        <v>663</v>
      </c>
      <c r="E420" s="112" t="s">
        <v>11</v>
      </c>
      <c r="F420" s="112" t="s">
        <v>266</v>
      </c>
      <c r="G420" s="112" t="s">
        <v>199</v>
      </c>
      <c r="H420" s="240">
        <v>6000</v>
      </c>
      <c r="I420" s="112" t="s">
        <v>75</v>
      </c>
      <c r="J420" s="154" t="s">
        <v>76</v>
      </c>
      <c r="K420" s="294"/>
    </row>
    <row r="421" spans="1:11" x14ac:dyDescent="0.35">
      <c r="A421" s="112">
        <v>2019039</v>
      </c>
      <c r="B421" s="113">
        <v>43521</v>
      </c>
      <c r="C421" s="114">
        <f t="shared" si="42"/>
        <v>2019</v>
      </c>
      <c r="D421" s="115" t="s">
        <v>170</v>
      </c>
      <c r="E421" s="112" t="s">
        <v>11</v>
      </c>
      <c r="F421" s="112" t="s">
        <v>110</v>
      </c>
      <c r="G421" s="112" t="s">
        <v>443</v>
      </c>
      <c r="H421" s="240">
        <v>2000</v>
      </c>
      <c r="I421" s="112" t="s">
        <v>111</v>
      </c>
      <c r="J421" s="154" t="s">
        <v>15</v>
      </c>
      <c r="K421" s="294"/>
    </row>
    <row r="422" spans="1:11" x14ac:dyDescent="0.35">
      <c r="A422" s="112">
        <v>2019040</v>
      </c>
      <c r="B422" s="113">
        <v>43533</v>
      </c>
      <c r="C422" s="114">
        <f t="shared" ref="C422:C425" si="43">YEAR(B422)</f>
        <v>2019</v>
      </c>
      <c r="D422" s="115" t="s">
        <v>57</v>
      </c>
      <c r="E422" s="112" t="s">
        <v>11</v>
      </c>
      <c r="F422" s="112" t="s">
        <v>73</v>
      </c>
      <c r="G422" s="112" t="s">
        <v>256</v>
      </c>
      <c r="H422" s="240">
        <v>2500</v>
      </c>
      <c r="I422" s="112" t="s">
        <v>75</v>
      </c>
      <c r="J422" s="154" t="s">
        <v>34</v>
      </c>
      <c r="K422" s="294"/>
    </row>
    <row r="423" spans="1:11" x14ac:dyDescent="0.35">
      <c r="A423" s="112">
        <v>2019041</v>
      </c>
      <c r="B423" s="113">
        <v>43524</v>
      </c>
      <c r="C423" s="114">
        <f t="shared" si="43"/>
        <v>2019</v>
      </c>
      <c r="D423" s="115" t="s">
        <v>504</v>
      </c>
      <c r="E423" s="112" t="s">
        <v>11</v>
      </c>
      <c r="F423" s="112" t="s">
        <v>664</v>
      </c>
      <c r="G423" s="112" t="s">
        <v>153</v>
      </c>
      <c r="H423" s="240">
        <v>6000</v>
      </c>
      <c r="I423" s="112" t="s">
        <v>151</v>
      </c>
      <c r="J423" s="154" t="s">
        <v>15</v>
      </c>
      <c r="K423" s="294"/>
    </row>
    <row r="424" spans="1:11" x14ac:dyDescent="0.35">
      <c r="A424" s="112">
        <v>2019042</v>
      </c>
      <c r="B424" s="113">
        <v>43520</v>
      </c>
      <c r="C424" s="114">
        <f t="shared" si="43"/>
        <v>2019</v>
      </c>
      <c r="D424" s="115" t="s">
        <v>235</v>
      </c>
      <c r="E424" s="112" t="s">
        <v>11</v>
      </c>
      <c r="F424" s="112" t="s">
        <v>266</v>
      </c>
      <c r="G424" s="112" t="s">
        <v>541</v>
      </c>
      <c r="H424" s="240">
        <v>7000</v>
      </c>
      <c r="I424" s="112" t="s">
        <v>75</v>
      </c>
      <c r="J424" s="154" t="s">
        <v>24</v>
      </c>
      <c r="K424" s="294"/>
    </row>
    <row r="425" spans="1:11" x14ac:dyDescent="0.35">
      <c r="A425" s="112">
        <v>2019043</v>
      </c>
      <c r="B425" s="113">
        <v>43541</v>
      </c>
      <c r="C425" s="114">
        <f t="shared" si="43"/>
        <v>2019</v>
      </c>
      <c r="D425" s="115" t="s">
        <v>235</v>
      </c>
      <c r="E425" s="112" t="s">
        <v>11</v>
      </c>
      <c r="F425" s="112" t="s">
        <v>244</v>
      </c>
      <c r="G425" s="112" t="s">
        <v>184</v>
      </c>
      <c r="H425" s="240">
        <v>250</v>
      </c>
      <c r="I425" s="112" t="s">
        <v>75</v>
      </c>
      <c r="J425" s="154" t="s">
        <v>34</v>
      </c>
      <c r="K425" s="294"/>
    </row>
    <row r="426" spans="1:11" x14ac:dyDescent="0.35">
      <c r="A426" s="112">
        <v>2019046</v>
      </c>
      <c r="B426" s="113">
        <v>43548</v>
      </c>
      <c r="C426" s="114">
        <f t="shared" ref="C426" si="44">YEAR(B426)</f>
        <v>2019</v>
      </c>
      <c r="D426" s="115" t="s">
        <v>170</v>
      </c>
      <c r="E426" s="112" t="s">
        <v>11</v>
      </c>
      <c r="F426" s="112" t="s">
        <v>173</v>
      </c>
      <c r="G426" s="112" t="s">
        <v>86</v>
      </c>
      <c r="H426" s="240">
        <v>9000</v>
      </c>
      <c r="I426" s="112" t="s">
        <v>665</v>
      </c>
      <c r="J426" s="154" t="s">
        <v>76</v>
      </c>
      <c r="K426" s="294"/>
    </row>
    <row r="427" spans="1:11" x14ac:dyDescent="0.35">
      <c r="A427" s="112">
        <v>2019048</v>
      </c>
      <c r="B427" s="113">
        <v>43552</v>
      </c>
      <c r="C427" s="114">
        <f t="shared" ref="C427" si="45">YEAR(B427)</f>
        <v>2019</v>
      </c>
      <c r="D427" s="115" t="s">
        <v>44</v>
      </c>
      <c r="E427" s="112" t="s">
        <v>11</v>
      </c>
      <c r="F427" s="112" t="s">
        <v>666</v>
      </c>
      <c r="G427" s="112" t="s">
        <v>667</v>
      </c>
      <c r="H427" s="240">
        <v>4000</v>
      </c>
      <c r="I427" s="112" t="s">
        <v>95</v>
      </c>
      <c r="J427" s="154" t="s">
        <v>76</v>
      </c>
      <c r="K427" s="294"/>
    </row>
    <row r="428" spans="1:11" x14ac:dyDescent="0.35">
      <c r="A428" s="16">
        <v>2019050</v>
      </c>
      <c r="B428" s="22">
        <v>43554</v>
      </c>
      <c r="C428" s="79">
        <f t="shared" ref="C428:C429" si="46">YEAR(B428)</f>
        <v>2019</v>
      </c>
      <c r="D428" s="104" t="s">
        <v>235</v>
      </c>
      <c r="E428" s="16" t="s">
        <v>20</v>
      </c>
      <c r="F428" s="16" t="s">
        <v>554</v>
      </c>
      <c r="G428" s="16" t="s">
        <v>222</v>
      </c>
      <c r="H428" s="226">
        <v>6000</v>
      </c>
      <c r="I428" s="16" t="s">
        <v>75</v>
      </c>
      <c r="J428" s="134" t="s">
        <v>76</v>
      </c>
      <c r="K428" s="294"/>
    </row>
    <row r="429" spans="1:11" x14ac:dyDescent="0.35">
      <c r="A429" s="112">
        <v>2019052</v>
      </c>
      <c r="B429" s="113">
        <v>43554</v>
      </c>
      <c r="C429" s="114">
        <f t="shared" si="46"/>
        <v>2019</v>
      </c>
      <c r="D429" s="115" t="s">
        <v>53</v>
      </c>
      <c r="E429" s="112" t="s">
        <v>11</v>
      </c>
      <c r="F429" s="112" t="s">
        <v>244</v>
      </c>
      <c r="G429" s="112" t="s">
        <v>314</v>
      </c>
      <c r="H429" s="240">
        <v>3000</v>
      </c>
      <c r="I429" s="112" t="s">
        <v>75</v>
      </c>
      <c r="J429" s="154" t="s">
        <v>76</v>
      </c>
      <c r="K429" s="294"/>
    </row>
    <row r="430" spans="1:11" x14ac:dyDescent="0.35">
      <c r="A430" s="112">
        <v>2019054</v>
      </c>
      <c r="B430" s="113">
        <v>43556</v>
      </c>
      <c r="C430" s="114">
        <f t="shared" ref="C430" si="47">YEAR(B430)</f>
        <v>2019</v>
      </c>
      <c r="D430" s="115" t="s">
        <v>53</v>
      </c>
      <c r="E430" s="112" t="s">
        <v>11</v>
      </c>
      <c r="F430" s="112" t="s">
        <v>213</v>
      </c>
      <c r="G430" s="112" t="s">
        <v>523</v>
      </c>
      <c r="H430" s="240">
        <v>6000</v>
      </c>
      <c r="I430" s="112" t="s">
        <v>297</v>
      </c>
      <c r="J430" s="154" t="s">
        <v>76</v>
      </c>
      <c r="K430" s="294"/>
    </row>
    <row r="431" spans="1:11" x14ac:dyDescent="0.35">
      <c r="A431" s="112">
        <v>2019057</v>
      </c>
      <c r="B431" s="113">
        <v>43562</v>
      </c>
      <c r="C431" s="114">
        <f t="shared" ref="C431:C432" si="48">YEAR(B431)</f>
        <v>2019</v>
      </c>
      <c r="D431" s="115" t="s">
        <v>668</v>
      </c>
      <c r="E431" s="112" t="s">
        <v>11</v>
      </c>
      <c r="F431" s="112" t="s">
        <v>120</v>
      </c>
      <c r="G431" s="112" t="s">
        <v>370</v>
      </c>
      <c r="H431" s="240">
        <v>7800</v>
      </c>
      <c r="I431" s="112" t="s">
        <v>669</v>
      </c>
      <c r="J431" s="154" t="s">
        <v>76</v>
      </c>
      <c r="K431" s="294"/>
    </row>
    <row r="432" spans="1:11" x14ac:dyDescent="0.35">
      <c r="A432" s="112">
        <v>2019063</v>
      </c>
      <c r="B432" s="113">
        <v>43567</v>
      </c>
      <c r="C432" s="114">
        <f t="shared" si="48"/>
        <v>2019</v>
      </c>
      <c r="D432" s="115" t="s">
        <v>53</v>
      </c>
      <c r="E432" s="112" t="s">
        <v>11</v>
      </c>
      <c r="F432" s="112" t="s">
        <v>670</v>
      </c>
      <c r="G432" s="112" t="s">
        <v>671</v>
      </c>
      <c r="H432" s="240">
        <v>9800</v>
      </c>
      <c r="I432" s="112" t="s">
        <v>75</v>
      </c>
      <c r="J432" s="154" t="s">
        <v>76</v>
      </c>
      <c r="K432" s="294"/>
    </row>
    <row r="433" spans="1:11" x14ac:dyDescent="0.35">
      <c r="A433" s="16">
        <v>2019067</v>
      </c>
      <c r="B433" s="22">
        <v>43570</v>
      </c>
      <c r="C433" s="79">
        <f t="shared" ref="C433:C435" si="49">YEAR(B433)</f>
        <v>2019</v>
      </c>
      <c r="D433" s="104" t="s">
        <v>569</v>
      </c>
      <c r="E433" s="16" t="s">
        <v>20</v>
      </c>
      <c r="F433" s="16" t="s">
        <v>173</v>
      </c>
      <c r="G433" s="16" t="s">
        <v>186</v>
      </c>
      <c r="H433" s="226">
        <v>8000</v>
      </c>
      <c r="I433" s="16" t="s">
        <v>128</v>
      </c>
      <c r="J433" s="134" t="s">
        <v>15</v>
      </c>
      <c r="K433" s="294"/>
    </row>
    <row r="434" spans="1:11" x14ac:dyDescent="0.35">
      <c r="A434" s="112">
        <v>2019068</v>
      </c>
      <c r="B434" s="113">
        <v>43573</v>
      </c>
      <c r="C434" s="114">
        <f t="shared" si="49"/>
        <v>2019</v>
      </c>
      <c r="D434" s="115" t="s">
        <v>61</v>
      </c>
      <c r="E434" s="112" t="s">
        <v>11</v>
      </c>
      <c r="F434" s="112" t="s">
        <v>190</v>
      </c>
      <c r="G434" s="112" t="s">
        <v>211</v>
      </c>
      <c r="H434" s="240">
        <v>1100</v>
      </c>
      <c r="I434" s="112" t="s">
        <v>672</v>
      </c>
      <c r="J434" s="154" t="s">
        <v>34</v>
      </c>
      <c r="K434" s="294"/>
    </row>
    <row r="435" spans="1:11" x14ac:dyDescent="0.35">
      <c r="A435" s="112">
        <v>2019069</v>
      </c>
      <c r="B435" s="113">
        <v>43575</v>
      </c>
      <c r="C435" s="114">
        <f t="shared" si="49"/>
        <v>2019</v>
      </c>
      <c r="D435" s="115" t="s">
        <v>100</v>
      </c>
      <c r="E435" s="112" t="s">
        <v>11</v>
      </c>
      <c r="F435" s="112" t="s">
        <v>552</v>
      </c>
      <c r="G435" s="112" t="s">
        <v>673</v>
      </c>
      <c r="H435" s="240">
        <v>1000</v>
      </c>
      <c r="I435" s="112" t="s">
        <v>75</v>
      </c>
      <c r="J435" s="154" t="s">
        <v>15</v>
      </c>
      <c r="K435" s="294"/>
    </row>
    <row r="436" spans="1:11" x14ac:dyDescent="0.35">
      <c r="A436" s="16">
        <v>2019073</v>
      </c>
      <c r="B436" s="22">
        <v>43578</v>
      </c>
      <c r="C436" s="79">
        <f t="shared" ref="C436:C438" si="50">YEAR(B436)</f>
        <v>2019</v>
      </c>
      <c r="D436" s="104" t="s">
        <v>192</v>
      </c>
      <c r="E436" s="16" t="s">
        <v>20</v>
      </c>
      <c r="F436" s="16" t="s">
        <v>674</v>
      </c>
      <c r="G436" s="16" t="s">
        <v>147</v>
      </c>
      <c r="H436" s="226">
        <v>10000</v>
      </c>
      <c r="I436" s="16" t="s">
        <v>118</v>
      </c>
      <c r="J436" s="134" t="s">
        <v>76</v>
      </c>
      <c r="K436" s="294"/>
    </row>
    <row r="437" spans="1:11" x14ac:dyDescent="0.35">
      <c r="A437" s="16">
        <v>2019076</v>
      </c>
      <c r="B437" s="22">
        <v>43576</v>
      </c>
      <c r="C437" s="79">
        <f t="shared" si="50"/>
        <v>2019</v>
      </c>
      <c r="D437" s="104" t="s">
        <v>44</v>
      </c>
      <c r="E437" s="16" t="s">
        <v>20</v>
      </c>
      <c r="F437" s="16" t="s">
        <v>417</v>
      </c>
      <c r="G437" s="16" t="s">
        <v>150</v>
      </c>
      <c r="H437" s="226">
        <v>7800</v>
      </c>
      <c r="I437" s="16" t="s">
        <v>616</v>
      </c>
      <c r="J437" s="134" t="s">
        <v>34</v>
      </c>
      <c r="K437" s="294"/>
    </row>
    <row r="438" spans="1:11" x14ac:dyDescent="0.35">
      <c r="A438" s="112">
        <v>2019080</v>
      </c>
      <c r="B438" s="113">
        <v>43576</v>
      </c>
      <c r="C438" s="114">
        <f t="shared" si="50"/>
        <v>2019</v>
      </c>
      <c r="D438" s="115" t="s">
        <v>192</v>
      </c>
      <c r="E438" s="112" t="s">
        <v>11</v>
      </c>
      <c r="F438" s="112" t="s">
        <v>215</v>
      </c>
      <c r="G438" s="112" t="s">
        <v>216</v>
      </c>
      <c r="H438" s="240">
        <v>600</v>
      </c>
      <c r="I438" s="112" t="s">
        <v>56</v>
      </c>
      <c r="J438" s="154" t="s">
        <v>24</v>
      </c>
      <c r="K438" s="294"/>
    </row>
    <row r="439" spans="1:11" x14ac:dyDescent="0.35">
      <c r="A439" s="112">
        <v>2019082</v>
      </c>
      <c r="B439" s="113">
        <v>43569</v>
      </c>
      <c r="C439" s="114">
        <f t="shared" ref="C439" si="51">YEAR(B439)</f>
        <v>2019</v>
      </c>
      <c r="D439" s="115" t="s">
        <v>675</v>
      </c>
      <c r="E439" s="112" t="s">
        <v>11</v>
      </c>
      <c r="F439" s="112" t="s">
        <v>62</v>
      </c>
      <c r="G439" s="112" t="s">
        <v>476</v>
      </c>
      <c r="H439" s="240">
        <v>4000</v>
      </c>
      <c r="I439" s="112" t="s">
        <v>676</v>
      </c>
      <c r="J439" s="154" t="s">
        <v>76</v>
      </c>
      <c r="K439" s="294"/>
    </row>
    <row r="440" spans="1:11" x14ac:dyDescent="0.35">
      <c r="A440" s="112">
        <v>2019084</v>
      </c>
      <c r="B440" s="113">
        <v>43586</v>
      </c>
      <c r="C440" s="114">
        <f t="shared" ref="C440" si="52">YEAR(B440)</f>
        <v>2019</v>
      </c>
      <c r="D440" s="115" t="s">
        <v>677</v>
      </c>
      <c r="E440" s="112" t="s">
        <v>11</v>
      </c>
      <c r="F440" s="112" t="s">
        <v>101</v>
      </c>
      <c r="G440" s="112" t="s">
        <v>678</v>
      </c>
      <c r="H440" s="240">
        <v>2200</v>
      </c>
      <c r="I440" s="112" t="s">
        <v>679</v>
      </c>
      <c r="J440" s="154" t="s">
        <v>76</v>
      </c>
      <c r="K440" s="294"/>
    </row>
    <row r="441" spans="1:11" x14ac:dyDescent="0.35">
      <c r="A441" s="112">
        <v>2019086</v>
      </c>
      <c r="B441" s="113">
        <v>43586</v>
      </c>
      <c r="C441" s="114">
        <f t="shared" ref="C441" si="53">YEAR(B441)</f>
        <v>2019</v>
      </c>
      <c r="D441" s="115" t="s">
        <v>100</v>
      </c>
      <c r="E441" s="112" t="s">
        <v>11</v>
      </c>
      <c r="F441" s="112" t="s">
        <v>126</v>
      </c>
      <c r="G441" s="112" t="s">
        <v>144</v>
      </c>
      <c r="H441" s="240">
        <v>2100</v>
      </c>
      <c r="I441" s="112" t="s">
        <v>125</v>
      </c>
      <c r="J441" s="154" t="s">
        <v>15</v>
      </c>
      <c r="K441" s="294"/>
    </row>
    <row r="442" spans="1:11" x14ac:dyDescent="0.35">
      <c r="A442" s="112">
        <v>2019088</v>
      </c>
      <c r="B442" s="113">
        <v>43589</v>
      </c>
      <c r="C442" s="114">
        <f t="shared" ref="C442:C445" si="54">YEAR(B442)</f>
        <v>2019</v>
      </c>
      <c r="D442" s="115" t="s">
        <v>660</v>
      </c>
      <c r="E442" s="112" t="s">
        <v>11</v>
      </c>
      <c r="F442" s="112" t="s">
        <v>177</v>
      </c>
      <c r="G442" s="112" t="s">
        <v>174</v>
      </c>
      <c r="H442" s="240">
        <v>2500</v>
      </c>
      <c r="I442" s="112" t="s">
        <v>75</v>
      </c>
      <c r="J442" s="154" t="s">
        <v>15</v>
      </c>
      <c r="K442" s="294"/>
    </row>
    <row r="443" spans="1:11" x14ac:dyDescent="0.35">
      <c r="A443" s="16">
        <v>2019090</v>
      </c>
      <c r="B443" s="22">
        <v>43589</v>
      </c>
      <c r="C443" s="79">
        <f t="shared" si="54"/>
        <v>2019</v>
      </c>
      <c r="D443" s="104" t="s">
        <v>19</v>
      </c>
      <c r="E443" s="16" t="s">
        <v>20</v>
      </c>
      <c r="F443" s="16" t="s">
        <v>223</v>
      </c>
      <c r="G443" s="16" t="s">
        <v>545</v>
      </c>
      <c r="H443" s="226">
        <v>9540</v>
      </c>
      <c r="I443" s="16" t="s">
        <v>60</v>
      </c>
      <c r="J443" s="134" t="s">
        <v>15</v>
      </c>
      <c r="K443" s="294"/>
    </row>
    <row r="444" spans="1:11" x14ac:dyDescent="0.35">
      <c r="A444" s="16">
        <v>2019091</v>
      </c>
      <c r="B444" s="22">
        <v>43590</v>
      </c>
      <c r="C444" s="79">
        <f t="shared" si="54"/>
        <v>2019</v>
      </c>
      <c r="D444" s="104" t="s">
        <v>53</v>
      </c>
      <c r="E444" s="16" t="s">
        <v>20</v>
      </c>
      <c r="F444" s="16" t="s">
        <v>438</v>
      </c>
      <c r="G444" s="16" t="s">
        <v>444</v>
      </c>
      <c r="H444" s="226">
        <v>6000</v>
      </c>
      <c r="I444" s="16" t="s">
        <v>60</v>
      </c>
      <c r="J444" s="134" t="s">
        <v>34</v>
      </c>
      <c r="K444" s="294"/>
    </row>
    <row r="445" spans="1:11" x14ac:dyDescent="0.35">
      <c r="A445" s="112">
        <v>2019093</v>
      </c>
      <c r="B445" s="113">
        <v>43589</v>
      </c>
      <c r="C445" s="114">
        <f t="shared" si="54"/>
        <v>2019</v>
      </c>
      <c r="D445" s="115" t="s">
        <v>663</v>
      </c>
      <c r="E445" s="112" t="s">
        <v>11</v>
      </c>
      <c r="F445" s="112" t="s">
        <v>194</v>
      </c>
      <c r="G445" s="112" t="s">
        <v>195</v>
      </c>
      <c r="H445" s="240">
        <v>6000</v>
      </c>
      <c r="I445" s="112" t="s">
        <v>75</v>
      </c>
      <c r="J445" s="154" t="s">
        <v>15</v>
      </c>
      <c r="K445" s="294"/>
    </row>
    <row r="446" spans="1:11" x14ac:dyDescent="0.35">
      <c r="A446" s="112">
        <v>2019094</v>
      </c>
      <c r="B446" s="113">
        <v>43592</v>
      </c>
      <c r="C446" s="114">
        <f t="shared" ref="C446:C451" si="55">YEAR(B446)</f>
        <v>2019</v>
      </c>
      <c r="D446" s="115" t="s">
        <v>680</v>
      </c>
      <c r="E446" s="112" t="s">
        <v>11</v>
      </c>
      <c r="F446" s="112" t="s">
        <v>244</v>
      </c>
      <c r="G446" s="112" t="s">
        <v>469</v>
      </c>
      <c r="H446" s="240">
        <v>1000</v>
      </c>
      <c r="I446" s="112" t="s">
        <v>75</v>
      </c>
      <c r="J446" s="154" t="s">
        <v>15</v>
      </c>
      <c r="K446" s="294"/>
    </row>
    <row r="447" spans="1:11" x14ac:dyDescent="0.35">
      <c r="A447" s="16">
        <v>2019095</v>
      </c>
      <c r="B447" s="22">
        <v>43582</v>
      </c>
      <c r="C447" s="79">
        <f t="shared" si="55"/>
        <v>2019</v>
      </c>
      <c r="D447" s="104" t="s">
        <v>19</v>
      </c>
      <c r="E447" s="16" t="s">
        <v>20</v>
      </c>
      <c r="F447" s="16" t="s">
        <v>149</v>
      </c>
      <c r="G447" s="16" t="s">
        <v>197</v>
      </c>
      <c r="H447" s="226">
        <v>7000</v>
      </c>
      <c r="I447" s="16" t="s">
        <v>60</v>
      </c>
      <c r="J447" s="134" t="s">
        <v>15</v>
      </c>
      <c r="K447" s="294"/>
    </row>
    <row r="448" spans="1:11" x14ac:dyDescent="0.35">
      <c r="A448" s="16">
        <v>2019098</v>
      </c>
      <c r="B448" s="22">
        <v>43583</v>
      </c>
      <c r="C448" s="79">
        <f t="shared" si="55"/>
        <v>2019</v>
      </c>
      <c r="D448" s="104" t="s">
        <v>681</v>
      </c>
      <c r="E448" s="16" t="s">
        <v>20</v>
      </c>
      <c r="F448" s="16" t="s">
        <v>198</v>
      </c>
      <c r="G448" s="16" t="s">
        <v>291</v>
      </c>
      <c r="H448" s="226">
        <v>7500</v>
      </c>
      <c r="I448" s="16" t="s">
        <v>60</v>
      </c>
      <c r="J448" s="134" t="s">
        <v>76</v>
      </c>
      <c r="K448" s="294"/>
    </row>
    <row r="449" spans="1:11" x14ac:dyDescent="0.35">
      <c r="A449" s="112">
        <v>2019103</v>
      </c>
      <c r="B449" s="113">
        <v>43599</v>
      </c>
      <c r="C449" s="114">
        <f t="shared" si="55"/>
        <v>2019</v>
      </c>
      <c r="D449" s="115" t="s">
        <v>53</v>
      </c>
      <c r="E449" s="112" t="s">
        <v>11</v>
      </c>
      <c r="F449" s="112" t="s">
        <v>682</v>
      </c>
      <c r="G449" s="112" t="s">
        <v>250</v>
      </c>
      <c r="H449" s="240">
        <v>7000</v>
      </c>
      <c r="I449" s="112" t="s">
        <v>421</v>
      </c>
      <c r="J449" s="154" t="s">
        <v>15</v>
      </c>
      <c r="K449" s="294"/>
    </row>
    <row r="450" spans="1:11" x14ac:dyDescent="0.35">
      <c r="A450" s="112">
        <v>2019113</v>
      </c>
      <c r="B450" s="113">
        <v>43607</v>
      </c>
      <c r="C450" s="114">
        <f t="shared" si="55"/>
        <v>2019</v>
      </c>
      <c r="D450" s="115" t="s">
        <v>235</v>
      </c>
      <c r="E450" s="112" t="s">
        <v>11</v>
      </c>
      <c r="F450" s="112" t="s">
        <v>177</v>
      </c>
      <c r="G450" s="112" t="s">
        <v>214</v>
      </c>
      <c r="H450" s="240">
        <v>650</v>
      </c>
      <c r="I450" s="112" t="s">
        <v>75</v>
      </c>
      <c r="J450" s="154" t="s">
        <v>34</v>
      </c>
      <c r="K450" s="294"/>
    </row>
    <row r="451" spans="1:11" x14ac:dyDescent="0.35">
      <c r="A451" s="112">
        <v>2019114</v>
      </c>
      <c r="B451" s="113">
        <v>43604</v>
      </c>
      <c r="C451" s="114">
        <f t="shared" si="55"/>
        <v>2019</v>
      </c>
      <c r="D451" s="115" t="s">
        <v>53</v>
      </c>
      <c r="E451" s="112" t="s">
        <v>11</v>
      </c>
      <c r="F451" s="112" t="s">
        <v>58</v>
      </c>
      <c r="G451" s="112" t="s">
        <v>59</v>
      </c>
      <c r="H451" s="240">
        <v>3000</v>
      </c>
      <c r="I451" s="112" t="s">
        <v>60</v>
      </c>
      <c r="J451" s="154" t="s">
        <v>76</v>
      </c>
      <c r="K451" s="294"/>
    </row>
    <row r="452" spans="1:11" x14ac:dyDescent="0.35">
      <c r="A452" s="112">
        <v>2019115</v>
      </c>
      <c r="B452" s="113">
        <v>43583</v>
      </c>
      <c r="C452" s="114">
        <f t="shared" ref="C452" si="56">YEAR(B452)</f>
        <v>2019</v>
      </c>
      <c r="D452" s="115" t="s">
        <v>53</v>
      </c>
      <c r="E452" s="112" t="s">
        <v>11</v>
      </c>
      <c r="F452" s="112" t="s">
        <v>58</v>
      </c>
      <c r="G452" s="112" t="s">
        <v>59</v>
      </c>
      <c r="H452" s="240">
        <v>1700</v>
      </c>
      <c r="I452" s="112" t="s">
        <v>60</v>
      </c>
      <c r="J452" s="154" t="s">
        <v>76</v>
      </c>
      <c r="K452" s="294"/>
    </row>
    <row r="453" spans="1:11" x14ac:dyDescent="0.35">
      <c r="A453" s="16">
        <v>2019120</v>
      </c>
      <c r="B453" s="22">
        <v>43611</v>
      </c>
      <c r="C453" s="79">
        <f t="shared" ref="C453:C454" si="57">YEAR(B453)</f>
        <v>2019</v>
      </c>
      <c r="D453" s="104" t="s">
        <v>19</v>
      </c>
      <c r="E453" s="16" t="s">
        <v>20</v>
      </c>
      <c r="F453" s="16" t="s">
        <v>177</v>
      </c>
      <c r="G453" s="16" t="s">
        <v>63</v>
      </c>
      <c r="H453" s="226">
        <v>2200</v>
      </c>
      <c r="I453" s="16" t="s">
        <v>75</v>
      </c>
      <c r="J453" s="134" t="s">
        <v>15</v>
      </c>
      <c r="K453" s="294"/>
    </row>
    <row r="454" spans="1:11" x14ac:dyDescent="0.35">
      <c r="A454" s="112">
        <v>2019123</v>
      </c>
      <c r="B454" s="113">
        <v>43611</v>
      </c>
      <c r="C454" s="114">
        <f t="shared" si="57"/>
        <v>2019</v>
      </c>
      <c r="D454" s="115" t="s">
        <v>44</v>
      </c>
      <c r="E454" s="112" t="s">
        <v>11</v>
      </c>
      <c r="F454" s="112" t="s">
        <v>642</v>
      </c>
      <c r="G454" s="112" t="s">
        <v>683</v>
      </c>
      <c r="H454" s="240">
        <v>6500</v>
      </c>
      <c r="I454" s="112" t="s">
        <v>421</v>
      </c>
      <c r="J454" s="154" t="s">
        <v>34</v>
      </c>
      <c r="K454" s="294"/>
    </row>
    <row r="455" spans="1:11" x14ac:dyDescent="0.35">
      <c r="A455" s="16">
        <v>2019124</v>
      </c>
      <c r="B455" s="22">
        <v>43610</v>
      </c>
      <c r="C455" s="79">
        <f t="shared" ref="C455:C459" si="58">YEAR(B455)</f>
        <v>2019</v>
      </c>
      <c r="D455" s="104" t="s">
        <v>19</v>
      </c>
      <c r="E455" s="16" t="s">
        <v>20</v>
      </c>
      <c r="F455" s="16" t="s">
        <v>684</v>
      </c>
      <c r="G455" s="16" t="s">
        <v>28</v>
      </c>
      <c r="H455" s="226">
        <v>6500</v>
      </c>
      <c r="I455" s="16" t="s">
        <v>60</v>
      </c>
      <c r="J455" s="134" t="s">
        <v>76</v>
      </c>
      <c r="K455" s="294"/>
    </row>
    <row r="456" spans="1:11" x14ac:dyDescent="0.35">
      <c r="A456" s="112">
        <v>2019128</v>
      </c>
      <c r="B456" s="113">
        <v>43616</v>
      </c>
      <c r="C456" s="114">
        <f t="shared" si="58"/>
        <v>2019</v>
      </c>
      <c r="D456" s="115" t="s">
        <v>53</v>
      </c>
      <c r="E456" s="112" t="s">
        <v>11</v>
      </c>
      <c r="F456" s="112" t="s">
        <v>177</v>
      </c>
      <c r="G456" s="112" t="s">
        <v>196</v>
      </c>
      <c r="H456" s="240">
        <v>1700</v>
      </c>
      <c r="I456" s="112" t="s">
        <v>75</v>
      </c>
      <c r="J456" s="154" t="s">
        <v>15</v>
      </c>
      <c r="K456" s="294"/>
    </row>
    <row r="457" spans="1:11" x14ac:dyDescent="0.35">
      <c r="A457" s="112">
        <v>2019129</v>
      </c>
      <c r="B457" s="113">
        <v>43618</v>
      </c>
      <c r="C457" s="114">
        <f t="shared" si="58"/>
        <v>2019</v>
      </c>
      <c r="D457" s="115" t="s">
        <v>319</v>
      </c>
      <c r="E457" s="112" t="s">
        <v>11</v>
      </c>
      <c r="F457" s="112" t="s">
        <v>293</v>
      </c>
      <c r="G457" s="112" t="s">
        <v>685</v>
      </c>
      <c r="H457" s="240">
        <v>2400</v>
      </c>
      <c r="I457" s="112" t="s">
        <v>686</v>
      </c>
      <c r="J457" s="154" t="s">
        <v>76</v>
      </c>
      <c r="K457" s="294"/>
    </row>
    <row r="458" spans="1:11" x14ac:dyDescent="0.35">
      <c r="A458" s="112">
        <v>2019134</v>
      </c>
      <c r="B458" s="113">
        <v>43621</v>
      </c>
      <c r="C458" s="114">
        <f t="shared" si="58"/>
        <v>2019</v>
      </c>
      <c r="D458" s="115" t="s">
        <v>44</v>
      </c>
      <c r="E458" s="112" t="s">
        <v>11</v>
      </c>
      <c r="F458" s="112" t="s">
        <v>687</v>
      </c>
      <c r="G458" s="112" t="s">
        <v>688</v>
      </c>
      <c r="H458" s="240">
        <v>300</v>
      </c>
      <c r="I458" s="112" t="s">
        <v>165</v>
      </c>
      <c r="J458" s="154" t="s">
        <v>34</v>
      </c>
      <c r="K458" s="294"/>
    </row>
    <row r="459" spans="1:11" x14ac:dyDescent="0.35">
      <c r="A459" s="112">
        <v>2019135</v>
      </c>
      <c r="B459" s="113">
        <v>43622</v>
      </c>
      <c r="C459" s="114">
        <f t="shared" si="58"/>
        <v>2019</v>
      </c>
      <c r="D459" s="115" t="s">
        <v>277</v>
      </c>
      <c r="E459" s="112" t="s">
        <v>11</v>
      </c>
      <c r="F459" s="112" t="s">
        <v>177</v>
      </c>
      <c r="G459" s="112" t="s">
        <v>261</v>
      </c>
      <c r="H459" s="240">
        <v>3500</v>
      </c>
      <c r="I459" s="112" t="s">
        <v>75</v>
      </c>
      <c r="J459" s="154" t="s">
        <v>76</v>
      </c>
      <c r="K459" s="294"/>
    </row>
    <row r="460" spans="1:11" x14ac:dyDescent="0.35">
      <c r="A460" s="16">
        <v>2019140</v>
      </c>
      <c r="B460" s="22">
        <v>43618</v>
      </c>
      <c r="C460" s="79">
        <f t="shared" ref="C460:C461" si="59">YEAR(B460)</f>
        <v>2019</v>
      </c>
      <c r="D460" s="104" t="s">
        <v>192</v>
      </c>
      <c r="E460" s="16" t="s">
        <v>20</v>
      </c>
      <c r="F460" s="16" t="s">
        <v>355</v>
      </c>
      <c r="G460" s="16" t="s">
        <v>592</v>
      </c>
      <c r="H460" s="226">
        <v>9000</v>
      </c>
      <c r="I460" s="16" t="s">
        <v>118</v>
      </c>
      <c r="J460" s="134" t="s">
        <v>15</v>
      </c>
      <c r="K460" s="294"/>
    </row>
    <row r="461" spans="1:11" x14ac:dyDescent="0.35">
      <c r="A461" s="16">
        <v>2019141</v>
      </c>
      <c r="B461" s="22">
        <v>43599</v>
      </c>
      <c r="C461" s="79">
        <f t="shared" si="59"/>
        <v>2019</v>
      </c>
      <c r="D461" s="104" t="s">
        <v>689</v>
      </c>
      <c r="E461" s="16" t="s">
        <v>20</v>
      </c>
      <c r="F461" s="16" t="s">
        <v>690</v>
      </c>
      <c r="G461" s="16" t="s">
        <v>391</v>
      </c>
      <c r="H461" s="226">
        <v>2400</v>
      </c>
      <c r="I461" s="16" t="s">
        <v>691</v>
      </c>
      <c r="J461" s="134" t="s">
        <v>24</v>
      </c>
      <c r="K461" s="294"/>
    </row>
    <row r="462" spans="1:11" x14ac:dyDescent="0.35">
      <c r="A462" s="112">
        <v>2019145</v>
      </c>
      <c r="B462" s="113">
        <v>43576</v>
      </c>
      <c r="C462" s="114">
        <f t="shared" ref="C462:C466" si="60">YEAR(B462)</f>
        <v>2019</v>
      </c>
      <c r="D462" s="115" t="s">
        <v>44</v>
      </c>
      <c r="E462" s="112" t="s">
        <v>11</v>
      </c>
      <c r="F462" s="112" t="s">
        <v>455</v>
      </c>
      <c r="G462" s="112" t="s">
        <v>526</v>
      </c>
      <c r="H462" s="240">
        <v>8000</v>
      </c>
      <c r="I462" s="112" t="s">
        <v>165</v>
      </c>
      <c r="J462" s="154" t="s">
        <v>15</v>
      </c>
      <c r="K462" s="294"/>
    </row>
    <row r="463" spans="1:11" x14ac:dyDescent="0.35">
      <c r="A463" s="112">
        <v>2019146</v>
      </c>
      <c r="B463" s="113">
        <v>43625</v>
      </c>
      <c r="C463" s="114">
        <f t="shared" si="60"/>
        <v>2019</v>
      </c>
      <c r="D463" s="115" t="s">
        <v>235</v>
      </c>
      <c r="E463" s="112" t="s">
        <v>11</v>
      </c>
      <c r="F463" s="112" t="s">
        <v>21</v>
      </c>
      <c r="G463" s="112" t="s">
        <v>276</v>
      </c>
      <c r="H463" s="240">
        <v>6000</v>
      </c>
      <c r="I463" s="112" t="s">
        <v>75</v>
      </c>
      <c r="J463" s="154" t="s">
        <v>15</v>
      </c>
      <c r="K463" s="294"/>
    </row>
    <row r="464" spans="1:11" x14ac:dyDescent="0.35">
      <c r="A464" s="112">
        <v>2019147</v>
      </c>
      <c r="B464" s="113">
        <v>43619</v>
      </c>
      <c r="C464" s="114">
        <f t="shared" si="60"/>
        <v>2019</v>
      </c>
      <c r="D464" s="115" t="s">
        <v>677</v>
      </c>
      <c r="E464" s="112" t="s">
        <v>11</v>
      </c>
      <c r="F464" s="112" t="s">
        <v>664</v>
      </c>
      <c r="G464" s="112" t="s">
        <v>591</v>
      </c>
      <c r="H464" s="240">
        <v>2000</v>
      </c>
      <c r="I464" s="112" t="s">
        <v>692</v>
      </c>
      <c r="J464" s="154" t="s">
        <v>34</v>
      </c>
      <c r="K464" s="294"/>
    </row>
    <row r="465" spans="1:11" x14ac:dyDescent="0.35">
      <c r="A465" s="112">
        <v>2019148</v>
      </c>
      <c r="B465" s="113">
        <v>43633</v>
      </c>
      <c r="C465" s="114">
        <f t="shared" si="60"/>
        <v>2019</v>
      </c>
      <c r="D465" s="115" t="s">
        <v>235</v>
      </c>
      <c r="E465" s="112" t="s">
        <v>11</v>
      </c>
      <c r="F465" s="112" t="s">
        <v>177</v>
      </c>
      <c r="G465" s="112" t="s">
        <v>256</v>
      </c>
      <c r="H465" s="240">
        <v>2200</v>
      </c>
      <c r="I465" s="112" t="s">
        <v>75</v>
      </c>
      <c r="J465" s="154" t="s">
        <v>15</v>
      </c>
      <c r="K465" s="294"/>
    </row>
    <row r="466" spans="1:11" x14ac:dyDescent="0.35">
      <c r="A466" s="112">
        <v>2019149</v>
      </c>
      <c r="B466" s="113">
        <v>43632</v>
      </c>
      <c r="C466" s="114">
        <f t="shared" si="60"/>
        <v>2019</v>
      </c>
      <c r="D466" s="115" t="s">
        <v>19</v>
      </c>
      <c r="E466" s="112" t="s">
        <v>11</v>
      </c>
      <c r="F466" s="112" t="s">
        <v>106</v>
      </c>
      <c r="G466" s="112" t="s">
        <v>197</v>
      </c>
      <c r="H466" s="240">
        <v>10000</v>
      </c>
      <c r="I466" s="112" t="s">
        <v>271</v>
      </c>
      <c r="J466" s="154" t="s">
        <v>34</v>
      </c>
      <c r="K466" s="294"/>
    </row>
    <row r="467" spans="1:11" x14ac:dyDescent="0.35">
      <c r="A467" s="112">
        <v>2019153</v>
      </c>
      <c r="B467" s="113">
        <v>43633</v>
      </c>
      <c r="C467" s="114">
        <f t="shared" ref="C467:C468" si="61">YEAR(B467)</f>
        <v>2019</v>
      </c>
      <c r="D467" s="115" t="s">
        <v>44</v>
      </c>
      <c r="E467" s="112" t="s">
        <v>11</v>
      </c>
      <c r="F467" s="112" t="s">
        <v>693</v>
      </c>
      <c r="G467" s="112" t="s">
        <v>311</v>
      </c>
      <c r="H467" s="240">
        <v>2900</v>
      </c>
      <c r="I467" s="112" t="s">
        <v>95</v>
      </c>
      <c r="J467" s="154" t="s">
        <v>76</v>
      </c>
      <c r="K467" s="294"/>
    </row>
    <row r="468" spans="1:11" x14ac:dyDescent="0.35">
      <c r="A468" s="112">
        <v>2019155</v>
      </c>
      <c r="B468" s="113">
        <v>43638</v>
      </c>
      <c r="C468" s="114">
        <f t="shared" si="61"/>
        <v>2019</v>
      </c>
      <c r="D468" s="115" t="s">
        <v>53</v>
      </c>
      <c r="E468" s="112" t="s">
        <v>11</v>
      </c>
      <c r="F468" s="112" t="s">
        <v>293</v>
      </c>
      <c r="G468" s="112" t="s">
        <v>443</v>
      </c>
      <c r="H468" s="240">
        <v>6000</v>
      </c>
      <c r="I468" s="112" t="s">
        <v>297</v>
      </c>
      <c r="J468" s="154" t="s">
        <v>15</v>
      </c>
      <c r="K468" s="294"/>
    </row>
    <row r="469" spans="1:11" x14ac:dyDescent="0.35">
      <c r="A469" s="112">
        <v>2019166</v>
      </c>
      <c r="B469" s="113">
        <v>43633</v>
      </c>
      <c r="C469" s="114">
        <f t="shared" ref="C469:C475" si="62">YEAR(B469)</f>
        <v>2019</v>
      </c>
      <c r="D469" s="115" t="s">
        <v>694</v>
      </c>
      <c r="E469" s="112" t="s">
        <v>11</v>
      </c>
      <c r="F469" s="112" t="s">
        <v>124</v>
      </c>
      <c r="G469" s="112" t="s">
        <v>290</v>
      </c>
      <c r="H469" s="240">
        <v>2100</v>
      </c>
      <c r="I469" s="112" t="s">
        <v>695</v>
      </c>
      <c r="J469" s="154" t="s">
        <v>15</v>
      </c>
      <c r="K469" s="294"/>
    </row>
    <row r="470" spans="1:11" x14ac:dyDescent="0.35">
      <c r="A470" s="16">
        <v>2019167</v>
      </c>
      <c r="B470" s="22">
        <v>43639</v>
      </c>
      <c r="C470" s="79">
        <f t="shared" si="62"/>
        <v>2019</v>
      </c>
      <c r="D470" s="104" t="s">
        <v>19</v>
      </c>
      <c r="E470" s="16" t="s">
        <v>45</v>
      </c>
      <c r="F470" s="16" t="s">
        <v>177</v>
      </c>
      <c r="G470" s="16" t="s">
        <v>391</v>
      </c>
      <c r="H470" s="226">
        <v>3400</v>
      </c>
      <c r="I470" s="16" t="s">
        <v>75</v>
      </c>
      <c r="J470" s="134" t="s">
        <v>76</v>
      </c>
      <c r="K470" s="294"/>
    </row>
    <row r="471" spans="1:11" x14ac:dyDescent="0.35">
      <c r="A471" s="16">
        <v>2019168</v>
      </c>
      <c r="B471" s="22">
        <v>43643</v>
      </c>
      <c r="C471" s="79">
        <f t="shared" si="62"/>
        <v>2019</v>
      </c>
      <c r="D471" s="104" t="s">
        <v>19</v>
      </c>
      <c r="E471" s="16" t="s">
        <v>45</v>
      </c>
      <c r="F471" s="16" t="s">
        <v>696</v>
      </c>
      <c r="G471" s="16" t="s">
        <v>697</v>
      </c>
      <c r="H471" s="226">
        <v>10000</v>
      </c>
      <c r="I471" s="16" t="s">
        <v>421</v>
      </c>
      <c r="J471" s="134" t="s">
        <v>76</v>
      </c>
      <c r="K471" s="294"/>
    </row>
    <row r="472" spans="1:11" x14ac:dyDescent="0.35">
      <c r="A472" s="112">
        <v>2019171</v>
      </c>
      <c r="B472" s="113">
        <v>43643</v>
      </c>
      <c r="C472" s="114">
        <f t="shared" si="62"/>
        <v>2019</v>
      </c>
      <c r="D472" s="115" t="s">
        <v>19</v>
      </c>
      <c r="E472" s="112" t="s">
        <v>11</v>
      </c>
      <c r="F472" s="112" t="s">
        <v>120</v>
      </c>
      <c r="G472" s="112" t="s">
        <v>511</v>
      </c>
      <c r="H472" s="240">
        <v>4000</v>
      </c>
      <c r="I472" s="112" t="s">
        <v>75</v>
      </c>
      <c r="J472" s="154" t="s">
        <v>15</v>
      </c>
      <c r="K472" s="294"/>
    </row>
    <row r="473" spans="1:11" x14ac:dyDescent="0.35">
      <c r="A473" s="112">
        <v>2019172</v>
      </c>
      <c r="B473" s="113">
        <v>43639</v>
      </c>
      <c r="C473" s="114">
        <f t="shared" si="62"/>
        <v>2019</v>
      </c>
      <c r="D473" s="115" t="s">
        <v>277</v>
      </c>
      <c r="E473" s="112" t="s">
        <v>11</v>
      </c>
      <c r="F473" s="112" t="s">
        <v>288</v>
      </c>
      <c r="G473" s="112" t="s">
        <v>305</v>
      </c>
      <c r="H473" s="240">
        <v>9000</v>
      </c>
      <c r="I473" s="112" t="s">
        <v>237</v>
      </c>
      <c r="J473" s="154" t="s">
        <v>15</v>
      </c>
      <c r="K473" s="294"/>
    </row>
    <row r="474" spans="1:11" x14ac:dyDescent="0.35">
      <c r="A474" s="112">
        <v>2019173</v>
      </c>
      <c r="B474" s="113">
        <v>43629</v>
      </c>
      <c r="C474" s="114">
        <f t="shared" si="62"/>
        <v>2019</v>
      </c>
      <c r="D474" s="115" t="s">
        <v>44</v>
      </c>
      <c r="E474" s="112" t="s">
        <v>11</v>
      </c>
      <c r="F474" s="112" t="s">
        <v>548</v>
      </c>
      <c r="G474" s="112" t="s">
        <v>144</v>
      </c>
      <c r="H474" s="240">
        <v>11000</v>
      </c>
      <c r="I474" s="112" t="s">
        <v>698</v>
      </c>
      <c r="J474" s="154" t="s">
        <v>76</v>
      </c>
      <c r="K474" s="294"/>
    </row>
    <row r="475" spans="1:11" x14ac:dyDescent="0.35">
      <c r="A475" s="112">
        <v>2019174</v>
      </c>
      <c r="B475" s="113">
        <v>43646</v>
      </c>
      <c r="C475" s="114">
        <f t="shared" si="62"/>
        <v>2019</v>
      </c>
      <c r="D475" s="115" t="s">
        <v>611</v>
      </c>
      <c r="E475" s="112" t="s">
        <v>11</v>
      </c>
      <c r="F475" s="112" t="s">
        <v>120</v>
      </c>
      <c r="G475" s="112" t="s">
        <v>290</v>
      </c>
      <c r="H475" s="240">
        <v>3000</v>
      </c>
      <c r="I475" s="112" t="s">
        <v>111</v>
      </c>
      <c r="J475" s="154" t="s">
        <v>76</v>
      </c>
      <c r="K475" s="294"/>
    </row>
    <row r="476" spans="1:11" x14ac:dyDescent="0.35">
      <c r="A476" s="112">
        <v>2019185</v>
      </c>
      <c r="B476" s="113">
        <v>43646</v>
      </c>
      <c r="C476" s="114">
        <f t="shared" ref="C476:C477" si="63">YEAR(B476)</f>
        <v>2019</v>
      </c>
      <c r="D476" s="115" t="s">
        <v>57</v>
      </c>
      <c r="E476" s="112" t="s">
        <v>11</v>
      </c>
      <c r="F476" s="112" t="s">
        <v>177</v>
      </c>
      <c r="G476" s="112" t="s">
        <v>221</v>
      </c>
      <c r="H476" s="240">
        <v>2400</v>
      </c>
      <c r="I476" s="112" t="s">
        <v>75</v>
      </c>
      <c r="J476" s="154" t="s">
        <v>15</v>
      </c>
      <c r="K476" s="294"/>
    </row>
    <row r="477" spans="1:11" x14ac:dyDescent="0.35">
      <c r="A477" s="112">
        <v>2019186</v>
      </c>
      <c r="B477" s="113">
        <v>43650</v>
      </c>
      <c r="C477" s="114">
        <f t="shared" si="63"/>
        <v>2019</v>
      </c>
      <c r="D477" s="115" t="s">
        <v>699</v>
      </c>
      <c r="E477" s="112" t="s">
        <v>11</v>
      </c>
      <c r="F477" s="112" t="s">
        <v>198</v>
      </c>
      <c r="G477" s="112" t="s">
        <v>688</v>
      </c>
      <c r="H477" s="240">
        <v>400</v>
      </c>
      <c r="I477" s="112" t="s">
        <v>700</v>
      </c>
      <c r="J477" s="154" t="s">
        <v>34</v>
      </c>
      <c r="K477" s="294"/>
    </row>
    <row r="478" spans="1:11" x14ac:dyDescent="0.35">
      <c r="A478" s="112">
        <v>2019189</v>
      </c>
      <c r="B478" s="113">
        <v>43649</v>
      </c>
      <c r="C478" s="114">
        <f t="shared" ref="C478" si="64">YEAR(B478)</f>
        <v>2019</v>
      </c>
      <c r="D478" s="115" t="s">
        <v>57</v>
      </c>
      <c r="E478" s="112" t="s">
        <v>11</v>
      </c>
      <c r="F478" s="112" t="s">
        <v>73</v>
      </c>
      <c r="G478" s="112" t="s">
        <v>157</v>
      </c>
      <c r="H478" s="240">
        <v>2500</v>
      </c>
      <c r="I478" s="112" t="s">
        <v>75</v>
      </c>
      <c r="J478" s="154" t="s">
        <v>76</v>
      </c>
      <c r="K478" s="294"/>
    </row>
    <row r="479" spans="1:11" x14ac:dyDescent="0.35">
      <c r="A479" s="16">
        <v>2019200</v>
      </c>
      <c r="B479" s="22">
        <v>43664</v>
      </c>
      <c r="C479" s="79">
        <f t="shared" ref="C479:C483" si="65">YEAR(B479)</f>
        <v>2019</v>
      </c>
      <c r="D479" s="104" t="s">
        <v>701</v>
      </c>
      <c r="E479" s="16" t="s">
        <v>45</v>
      </c>
      <c r="F479" s="16" t="s">
        <v>702</v>
      </c>
      <c r="G479" s="16" t="s">
        <v>182</v>
      </c>
      <c r="H479" s="226">
        <v>14000</v>
      </c>
      <c r="I479" s="16" t="s">
        <v>451</v>
      </c>
      <c r="J479" s="134" t="s">
        <v>34</v>
      </c>
      <c r="K479" s="294"/>
    </row>
    <row r="480" spans="1:11" x14ac:dyDescent="0.35">
      <c r="A480" s="16">
        <v>2019202</v>
      </c>
      <c r="B480" s="22">
        <v>43647</v>
      </c>
      <c r="C480" s="79">
        <f t="shared" si="65"/>
        <v>2019</v>
      </c>
      <c r="D480" s="104" t="s">
        <v>53</v>
      </c>
      <c r="E480" s="16" t="s">
        <v>20</v>
      </c>
      <c r="F480" s="16" t="s">
        <v>177</v>
      </c>
      <c r="G480" s="16" t="s">
        <v>314</v>
      </c>
      <c r="H480" s="226">
        <v>3000</v>
      </c>
      <c r="I480" s="16" t="s">
        <v>75</v>
      </c>
      <c r="J480" s="134" t="s">
        <v>15</v>
      </c>
      <c r="K480" s="294"/>
    </row>
    <row r="481" spans="1:11" x14ac:dyDescent="0.35">
      <c r="A481" s="112">
        <v>2019203</v>
      </c>
      <c r="B481" s="113">
        <v>43650</v>
      </c>
      <c r="C481" s="114">
        <f t="shared" si="65"/>
        <v>2019</v>
      </c>
      <c r="D481" s="115" t="s">
        <v>277</v>
      </c>
      <c r="E481" s="112" t="s">
        <v>11</v>
      </c>
      <c r="F481" s="112" t="s">
        <v>357</v>
      </c>
      <c r="G481" s="112" t="s">
        <v>314</v>
      </c>
      <c r="H481" s="240">
        <v>6000</v>
      </c>
      <c r="I481" s="112" t="s">
        <v>75</v>
      </c>
      <c r="J481" s="154" t="s">
        <v>34</v>
      </c>
      <c r="K481" s="294"/>
    </row>
    <row r="482" spans="1:11" x14ac:dyDescent="0.35">
      <c r="A482" s="112">
        <v>2019204</v>
      </c>
      <c r="B482" s="113">
        <v>43657</v>
      </c>
      <c r="C482" s="114">
        <f t="shared" si="65"/>
        <v>2019</v>
      </c>
      <c r="D482" s="115" t="s">
        <v>189</v>
      </c>
      <c r="E482" s="112" t="s">
        <v>11</v>
      </c>
      <c r="F482" s="112" t="s">
        <v>554</v>
      </c>
      <c r="G482" s="112" t="s">
        <v>434</v>
      </c>
      <c r="H482" s="240">
        <v>4500</v>
      </c>
      <c r="I482" s="112" t="s">
        <v>75</v>
      </c>
      <c r="J482" s="154" t="s">
        <v>15</v>
      </c>
      <c r="K482" s="294"/>
    </row>
    <row r="483" spans="1:11" x14ac:dyDescent="0.35">
      <c r="A483" s="112">
        <v>2019205</v>
      </c>
      <c r="B483" s="113">
        <v>43654</v>
      </c>
      <c r="C483" s="114">
        <f t="shared" si="65"/>
        <v>2019</v>
      </c>
      <c r="D483" s="115" t="s">
        <v>53</v>
      </c>
      <c r="E483" s="112" t="s">
        <v>11</v>
      </c>
      <c r="F483" s="112" t="s">
        <v>198</v>
      </c>
      <c r="G483" s="112" t="s">
        <v>222</v>
      </c>
      <c r="H483" s="240">
        <v>350</v>
      </c>
      <c r="I483" s="112" t="s">
        <v>60</v>
      </c>
      <c r="J483" s="154" t="s">
        <v>76</v>
      </c>
      <c r="K483" s="294"/>
    </row>
    <row r="484" spans="1:11" x14ac:dyDescent="0.35">
      <c r="A484" s="112">
        <v>2019211</v>
      </c>
      <c r="B484" s="113">
        <v>43669</v>
      </c>
      <c r="C484" s="114">
        <f t="shared" ref="C484:C486" si="66">YEAR(B484)</f>
        <v>2019</v>
      </c>
      <c r="D484" s="115" t="s">
        <v>703</v>
      </c>
      <c r="E484" s="112" t="s">
        <v>11</v>
      </c>
      <c r="F484" s="112" t="s">
        <v>357</v>
      </c>
      <c r="G484" s="112" t="s">
        <v>545</v>
      </c>
      <c r="H484" s="240">
        <v>2000</v>
      </c>
      <c r="I484" s="112" t="s">
        <v>111</v>
      </c>
      <c r="J484" s="154" t="s">
        <v>76</v>
      </c>
      <c r="K484" s="294"/>
    </row>
    <row r="485" spans="1:11" x14ac:dyDescent="0.35">
      <c r="A485" s="112">
        <v>2019213</v>
      </c>
      <c r="B485" s="113">
        <v>43673</v>
      </c>
      <c r="C485" s="114">
        <f t="shared" si="66"/>
        <v>2019</v>
      </c>
      <c r="D485" s="115" t="s">
        <v>53</v>
      </c>
      <c r="E485" s="112" t="s">
        <v>11</v>
      </c>
      <c r="F485" s="112" t="s">
        <v>177</v>
      </c>
      <c r="G485" s="112" t="s">
        <v>256</v>
      </c>
      <c r="H485" s="240">
        <v>2500</v>
      </c>
      <c r="I485" s="112" t="s">
        <v>75</v>
      </c>
      <c r="J485" s="154" t="s">
        <v>34</v>
      </c>
      <c r="K485" s="294"/>
    </row>
    <row r="486" spans="1:11" x14ac:dyDescent="0.35">
      <c r="A486" s="16">
        <v>2019214</v>
      </c>
      <c r="B486" s="22">
        <v>43657</v>
      </c>
      <c r="C486" s="79">
        <f t="shared" si="66"/>
        <v>2019</v>
      </c>
      <c r="D486" s="104" t="s">
        <v>192</v>
      </c>
      <c r="E486" s="16" t="s">
        <v>20</v>
      </c>
      <c r="F486" s="16" t="s">
        <v>481</v>
      </c>
      <c r="G486" s="16" t="s">
        <v>18</v>
      </c>
      <c r="H486" s="226">
        <v>3420</v>
      </c>
      <c r="I486" s="16" t="s">
        <v>118</v>
      </c>
      <c r="J486" s="134" t="s">
        <v>76</v>
      </c>
      <c r="K486" s="294"/>
    </row>
    <row r="487" spans="1:11" x14ac:dyDescent="0.35">
      <c r="A487" s="112">
        <v>2019215</v>
      </c>
      <c r="B487" s="113">
        <v>43678</v>
      </c>
      <c r="C487" s="114">
        <f t="shared" ref="C487:C496" si="67">YEAR(B487)</f>
        <v>2019</v>
      </c>
      <c r="D487" s="129" t="s">
        <v>272</v>
      </c>
      <c r="E487" s="112" t="s">
        <v>11</v>
      </c>
      <c r="F487" s="112" t="s">
        <v>514</v>
      </c>
      <c r="G487" s="112" t="s">
        <v>704</v>
      </c>
      <c r="H487" s="240">
        <v>400</v>
      </c>
      <c r="I487" s="112" t="s">
        <v>705</v>
      </c>
      <c r="J487" s="154" t="s">
        <v>43</v>
      </c>
      <c r="K487" s="294"/>
    </row>
    <row r="488" spans="1:11" x14ac:dyDescent="0.35">
      <c r="A488" s="112">
        <v>2019219</v>
      </c>
      <c r="B488" s="113">
        <v>43679</v>
      </c>
      <c r="C488" s="114">
        <f t="shared" si="67"/>
        <v>2019</v>
      </c>
      <c r="D488" s="115" t="s">
        <v>139</v>
      </c>
      <c r="E488" s="112" t="s">
        <v>11</v>
      </c>
      <c r="F488" s="112" t="s">
        <v>706</v>
      </c>
      <c r="G488" s="112" t="s">
        <v>707</v>
      </c>
      <c r="H488" s="240">
        <v>1700</v>
      </c>
      <c r="I488" s="112" t="s">
        <v>708</v>
      </c>
      <c r="J488" s="154" t="s">
        <v>34</v>
      </c>
      <c r="K488" s="294"/>
    </row>
    <row r="489" spans="1:11" x14ac:dyDescent="0.35">
      <c r="A489" s="112">
        <v>2019222</v>
      </c>
      <c r="B489" s="113">
        <v>43681</v>
      </c>
      <c r="C489" s="114">
        <f t="shared" si="67"/>
        <v>2019</v>
      </c>
      <c r="D489" s="115" t="s">
        <v>100</v>
      </c>
      <c r="E489" s="112" t="s">
        <v>11</v>
      </c>
      <c r="F489" s="112" t="s">
        <v>252</v>
      </c>
      <c r="G489" s="112" t="s">
        <v>709</v>
      </c>
      <c r="H489" s="240">
        <v>3200</v>
      </c>
      <c r="I489" s="112" t="s">
        <v>710</v>
      </c>
      <c r="J489" s="154" t="s">
        <v>34</v>
      </c>
      <c r="K489" s="294"/>
    </row>
    <row r="490" spans="1:11" x14ac:dyDescent="0.35">
      <c r="A490" s="112">
        <v>2019223</v>
      </c>
      <c r="B490" s="113">
        <v>43681</v>
      </c>
      <c r="C490" s="114">
        <f t="shared" si="67"/>
        <v>2019</v>
      </c>
      <c r="D490" s="115" t="s">
        <v>25</v>
      </c>
      <c r="E490" s="112" t="s">
        <v>11</v>
      </c>
      <c r="F490" s="112" t="s">
        <v>711</v>
      </c>
      <c r="G490" s="112" t="s">
        <v>712</v>
      </c>
      <c r="H490" s="240">
        <v>150</v>
      </c>
      <c r="I490" s="112" t="s">
        <v>713</v>
      </c>
      <c r="J490" s="154" t="s">
        <v>76</v>
      </c>
      <c r="K490" s="294"/>
    </row>
    <row r="491" spans="1:11" x14ac:dyDescent="0.35">
      <c r="A491" s="112">
        <v>2019232</v>
      </c>
      <c r="B491" s="113">
        <v>43689</v>
      </c>
      <c r="C491" s="114">
        <f t="shared" ref="C491" si="68">YEAR(B491)</f>
        <v>2019</v>
      </c>
      <c r="D491" s="115" t="s">
        <v>53</v>
      </c>
      <c r="E491" s="112" t="s">
        <v>11</v>
      </c>
      <c r="F491" s="112" t="s">
        <v>714</v>
      </c>
      <c r="G491" s="112" t="s">
        <v>683</v>
      </c>
      <c r="H491" s="240">
        <v>7000</v>
      </c>
      <c r="I491" s="112" t="s">
        <v>421</v>
      </c>
      <c r="J491" s="154" t="s">
        <v>76</v>
      </c>
      <c r="K491" s="294"/>
    </row>
    <row r="492" spans="1:11" x14ac:dyDescent="0.35">
      <c r="A492" s="112">
        <v>2019234</v>
      </c>
      <c r="B492" s="113">
        <v>43690</v>
      </c>
      <c r="C492" s="114">
        <f>YEAR(B492)</f>
        <v>2019</v>
      </c>
      <c r="D492" s="115" t="s">
        <v>655</v>
      </c>
      <c r="E492" s="112" t="s">
        <v>11</v>
      </c>
      <c r="F492" s="112" t="s">
        <v>448</v>
      </c>
      <c r="G492" s="112" t="s">
        <v>314</v>
      </c>
      <c r="H492" s="240">
        <v>900</v>
      </c>
      <c r="I492" s="112" t="s">
        <v>715</v>
      </c>
      <c r="J492" s="154" t="s">
        <v>15</v>
      </c>
      <c r="K492" s="294"/>
    </row>
    <row r="493" spans="1:11" x14ac:dyDescent="0.35">
      <c r="A493" s="16">
        <v>2019235</v>
      </c>
      <c r="B493" s="22">
        <v>43659</v>
      </c>
      <c r="C493" s="79">
        <f>YEAR(B493)</f>
        <v>2019</v>
      </c>
      <c r="D493" s="104" t="s">
        <v>53</v>
      </c>
      <c r="E493" s="16" t="s">
        <v>20</v>
      </c>
      <c r="F493" s="16" t="s">
        <v>293</v>
      </c>
      <c r="G493" s="16" t="s">
        <v>716</v>
      </c>
      <c r="H493" s="226">
        <v>25000</v>
      </c>
      <c r="I493" s="16" t="s">
        <v>717</v>
      </c>
      <c r="J493" s="134" t="s">
        <v>24</v>
      </c>
      <c r="K493" s="294"/>
    </row>
    <row r="494" spans="1:11" x14ac:dyDescent="0.35">
      <c r="A494" s="112">
        <v>2019239</v>
      </c>
      <c r="B494" s="113">
        <v>43695</v>
      </c>
      <c r="C494" s="114">
        <f t="shared" si="67"/>
        <v>2019</v>
      </c>
      <c r="D494" s="115" t="s">
        <v>19</v>
      </c>
      <c r="E494" s="112" t="s">
        <v>11</v>
      </c>
      <c r="F494" s="112" t="s">
        <v>296</v>
      </c>
      <c r="G494" s="112" t="s">
        <v>144</v>
      </c>
      <c r="H494" s="240">
        <v>11000</v>
      </c>
      <c r="I494" s="112" t="s">
        <v>718</v>
      </c>
      <c r="J494" s="154" t="s">
        <v>76</v>
      </c>
      <c r="K494" s="294"/>
    </row>
    <row r="495" spans="1:11" x14ac:dyDescent="0.35">
      <c r="A495" s="112">
        <v>2019240</v>
      </c>
      <c r="B495" s="113">
        <v>43695</v>
      </c>
      <c r="C495" s="114">
        <f t="shared" si="67"/>
        <v>2019</v>
      </c>
      <c r="D495" s="115" t="s">
        <v>19</v>
      </c>
      <c r="E495" s="112" t="s">
        <v>11</v>
      </c>
      <c r="F495" s="112" t="s">
        <v>244</v>
      </c>
      <c r="G495" s="112" t="s">
        <v>314</v>
      </c>
      <c r="H495" s="240">
        <v>3000</v>
      </c>
      <c r="I495" s="112" t="s">
        <v>75</v>
      </c>
      <c r="J495" s="154" t="s">
        <v>34</v>
      </c>
      <c r="K495" s="294"/>
    </row>
    <row r="496" spans="1:11" x14ac:dyDescent="0.35">
      <c r="A496" s="112">
        <v>2019244</v>
      </c>
      <c r="B496" s="113">
        <v>43697</v>
      </c>
      <c r="C496" s="114">
        <f t="shared" si="67"/>
        <v>2019</v>
      </c>
      <c r="D496" s="115" t="s">
        <v>319</v>
      </c>
      <c r="E496" s="112" t="s">
        <v>11</v>
      </c>
      <c r="F496" s="112" t="s">
        <v>719</v>
      </c>
      <c r="G496" s="112" t="s">
        <v>720</v>
      </c>
      <c r="H496" s="240">
        <v>900</v>
      </c>
      <c r="I496" s="112" t="s">
        <v>721</v>
      </c>
      <c r="J496" s="154" t="s">
        <v>34</v>
      </c>
      <c r="K496" s="294"/>
    </row>
    <row r="497" spans="1:11" x14ac:dyDescent="0.35">
      <c r="A497" s="112">
        <v>2019247</v>
      </c>
      <c r="B497" s="113">
        <v>43658</v>
      </c>
      <c r="C497" s="114">
        <f t="shared" ref="C497" si="69">YEAR(B497)</f>
        <v>2019</v>
      </c>
      <c r="D497" s="115" t="s">
        <v>217</v>
      </c>
      <c r="E497" s="112" t="s">
        <v>11</v>
      </c>
      <c r="F497" s="112" t="s">
        <v>93</v>
      </c>
      <c r="G497" s="112" t="s">
        <v>303</v>
      </c>
      <c r="H497" s="240">
        <v>800</v>
      </c>
      <c r="I497" s="112" t="s">
        <v>95</v>
      </c>
      <c r="J497" s="154" t="s">
        <v>76</v>
      </c>
      <c r="K497" s="294"/>
    </row>
    <row r="498" spans="1:11" x14ac:dyDescent="0.35">
      <c r="A498" s="112">
        <v>2019249</v>
      </c>
      <c r="B498" s="113">
        <v>43700</v>
      </c>
      <c r="C498" s="114">
        <f t="shared" ref="C498:C503" si="70">YEAR(B498)</f>
        <v>2019</v>
      </c>
      <c r="D498" s="115" t="s">
        <v>19</v>
      </c>
      <c r="E498" s="112" t="s">
        <v>11</v>
      </c>
      <c r="F498" s="112" t="s">
        <v>722</v>
      </c>
      <c r="G498" s="112" t="s">
        <v>723</v>
      </c>
      <c r="H498" s="240">
        <v>3400</v>
      </c>
      <c r="I498" s="112" t="s">
        <v>421</v>
      </c>
      <c r="J498" s="154" t="s">
        <v>76</v>
      </c>
      <c r="K498" s="294"/>
    </row>
    <row r="499" spans="1:11" x14ac:dyDescent="0.35">
      <c r="A499" s="112">
        <v>2019250</v>
      </c>
      <c r="B499" s="113">
        <v>43703</v>
      </c>
      <c r="C499" s="114">
        <f t="shared" si="70"/>
        <v>2019</v>
      </c>
      <c r="D499" s="115" t="s">
        <v>724</v>
      </c>
      <c r="E499" s="112" t="s">
        <v>11</v>
      </c>
      <c r="F499" s="112" t="s">
        <v>134</v>
      </c>
      <c r="G499" s="112" t="s">
        <v>157</v>
      </c>
      <c r="H499" s="240">
        <v>2200</v>
      </c>
      <c r="I499" s="112" t="s">
        <v>725</v>
      </c>
      <c r="J499" s="154" t="s">
        <v>15</v>
      </c>
      <c r="K499" s="294"/>
    </row>
    <row r="500" spans="1:11" x14ac:dyDescent="0.35">
      <c r="A500" s="16">
        <v>2019251</v>
      </c>
      <c r="B500" s="22">
        <v>43703</v>
      </c>
      <c r="C500" s="79">
        <f t="shared" si="70"/>
        <v>2019</v>
      </c>
      <c r="D500" s="104" t="s">
        <v>726</v>
      </c>
      <c r="E500" s="16" t="s">
        <v>20</v>
      </c>
      <c r="F500" s="16" t="s">
        <v>308</v>
      </c>
      <c r="G500" s="16" t="s">
        <v>245</v>
      </c>
      <c r="H500" s="226">
        <v>4000</v>
      </c>
      <c r="I500" s="16" t="s">
        <v>538</v>
      </c>
      <c r="J500" s="134" t="s">
        <v>76</v>
      </c>
      <c r="K500" s="294"/>
    </row>
    <row r="501" spans="1:11" x14ac:dyDescent="0.35">
      <c r="A501" s="16">
        <v>2019258</v>
      </c>
      <c r="B501" s="22">
        <v>43705</v>
      </c>
      <c r="C501" s="79">
        <f t="shared" si="70"/>
        <v>2019</v>
      </c>
      <c r="D501" s="104" t="s">
        <v>703</v>
      </c>
      <c r="E501" s="16" t="s">
        <v>20</v>
      </c>
      <c r="F501" s="16" t="s">
        <v>475</v>
      </c>
      <c r="G501" s="16" t="s">
        <v>107</v>
      </c>
      <c r="H501" s="226">
        <v>5000</v>
      </c>
      <c r="I501" s="16" t="s">
        <v>727</v>
      </c>
      <c r="J501" s="134" t="s">
        <v>15</v>
      </c>
      <c r="K501" s="294"/>
    </row>
    <row r="502" spans="1:11" x14ac:dyDescent="0.35">
      <c r="A502" s="112">
        <v>2019259</v>
      </c>
      <c r="B502" s="113">
        <v>43709</v>
      </c>
      <c r="C502" s="114">
        <f t="shared" si="70"/>
        <v>2019</v>
      </c>
      <c r="D502" s="115" t="s">
        <v>728</v>
      </c>
      <c r="E502" s="112" t="s">
        <v>11</v>
      </c>
      <c r="F502" s="112" t="s">
        <v>357</v>
      </c>
      <c r="G502" s="112" t="s">
        <v>388</v>
      </c>
      <c r="H502" s="240">
        <v>2300</v>
      </c>
      <c r="I502" s="112" t="s">
        <v>729</v>
      </c>
      <c r="J502" s="154" t="s">
        <v>15</v>
      </c>
      <c r="K502" s="294"/>
    </row>
    <row r="503" spans="1:11" x14ac:dyDescent="0.35">
      <c r="A503" s="16">
        <v>2019260</v>
      </c>
      <c r="B503" s="22">
        <v>43689</v>
      </c>
      <c r="C503" s="79">
        <f t="shared" si="70"/>
        <v>2019</v>
      </c>
      <c r="D503" s="104" t="s">
        <v>730</v>
      </c>
      <c r="E503" s="16" t="s">
        <v>20</v>
      </c>
      <c r="F503" s="16" t="s">
        <v>354</v>
      </c>
      <c r="G503" s="16" t="s">
        <v>171</v>
      </c>
      <c r="H503" s="226">
        <v>3000</v>
      </c>
      <c r="I503" s="16" t="s">
        <v>538</v>
      </c>
      <c r="J503" s="134" t="s">
        <v>76</v>
      </c>
      <c r="K503" s="294"/>
    </row>
    <row r="504" spans="1:11" x14ac:dyDescent="0.35">
      <c r="A504" s="112">
        <v>2019261</v>
      </c>
      <c r="B504" s="113">
        <v>43709</v>
      </c>
      <c r="C504" s="114">
        <f t="shared" ref="C504:C507" si="71">YEAR(B504)</f>
        <v>2019</v>
      </c>
      <c r="D504" s="115" t="s">
        <v>731</v>
      </c>
      <c r="E504" s="112" t="s">
        <v>11</v>
      </c>
      <c r="F504" s="112" t="s">
        <v>220</v>
      </c>
      <c r="G504" s="112" t="s">
        <v>335</v>
      </c>
      <c r="H504" s="240">
        <v>3000</v>
      </c>
      <c r="I504" s="112" t="s">
        <v>732</v>
      </c>
      <c r="J504" s="154" t="s">
        <v>76</v>
      </c>
      <c r="K504" s="294"/>
    </row>
    <row r="505" spans="1:11" x14ac:dyDescent="0.35">
      <c r="A505" s="112">
        <v>2019262</v>
      </c>
      <c r="B505" s="113">
        <v>43706</v>
      </c>
      <c r="C505" s="114">
        <f t="shared" si="71"/>
        <v>2019</v>
      </c>
      <c r="D505" s="115" t="s">
        <v>733</v>
      </c>
      <c r="E505" s="112" t="s">
        <v>11</v>
      </c>
      <c r="F505" s="112" t="s">
        <v>734</v>
      </c>
      <c r="G505" s="112" t="s">
        <v>282</v>
      </c>
      <c r="H505" s="240">
        <v>6000</v>
      </c>
      <c r="I505" s="112" t="s">
        <v>165</v>
      </c>
      <c r="J505" s="154" t="s">
        <v>34</v>
      </c>
      <c r="K505" s="294"/>
    </row>
    <row r="506" spans="1:11" x14ac:dyDescent="0.35">
      <c r="A506" s="112">
        <v>2019266</v>
      </c>
      <c r="B506" s="113">
        <v>43709</v>
      </c>
      <c r="C506" s="114">
        <f t="shared" si="71"/>
        <v>2019</v>
      </c>
      <c r="D506" s="115" t="s">
        <v>57</v>
      </c>
      <c r="E506" s="112" t="s">
        <v>11</v>
      </c>
      <c r="F506" s="112" t="s">
        <v>244</v>
      </c>
      <c r="G506" s="112" t="s">
        <v>391</v>
      </c>
      <c r="H506" s="240">
        <v>6000</v>
      </c>
      <c r="I506" s="112" t="s">
        <v>75</v>
      </c>
      <c r="J506" s="154" t="s">
        <v>34</v>
      </c>
      <c r="K506" s="294"/>
    </row>
    <row r="507" spans="1:11" x14ac:dyDescent="0.35">
      <c r="A507" s="112">
        <v>2019267</v>
      </c>
      <c r="B507" s="113">
        <v>43713</v>
      </c>
      <c r="C507" s="114">
        <f t="shared" si="71"/>
        <v>2019</v>
      </c>
      <c r="D507" s="115" t="s">
        <v>53</v>
      </c>
      <c r="E507" s="112" t="s">
        <v>11</v>
      </c>
      <c r="F507" s="112" t="s">
        <v>194</v>
      </c>
      <c r="G507" s="112" t="s">
        <v>285</v>
      </c>
      <c r="H507" s="240">
        <v>7000</v>
      </c>
      <c r="I507" s="112" t="s">
        <v>271</v>
      </c>
      <c r="J507" s="154" t="s">
        <v>76</v>
      </c>
      <c r="K507" s="294"/>
    </row>
    <row r="508" spans="1:11" x14ac:dyDescent="0.35">
      <c r="A508" s="112">
        <v>2019270</v>
      </c>
      <c r="B508" s="113">
        <v>43719</v>
      </c>
      <c r="C508" s="114">
        <f t="shared" ref="C508:C509" si="72">YEAR(B508)</f>
        <v>2019</v>
      </c>
      <c r="D508" s="115" t="s">
        <v>300</v>
      </c>
      <c r="E508" s="112" t="s">
        <v>11</v>
      </c>
      <c r="F508" s="112" t="s">
        <v>666</v>
      </c>
      <c r="G508" s="112" t="s">
        <v>211</v>
      </c>
      <c r="H508" s="240">
        <v>1300</v>
      </c>
      <c r="I508" s="112" t="s">
        <v>735</v>
      </c>
      <c r="J508" s="154" t="s">
        <v>76</v>
      </c>
      <c r="K508" s="294"/>
    </row>
    <row r="509" spans="1:11" x14ac:dyDescent="0.35">
      <c r="A509" s="112">
        <v>2019272</v>
      </c>
      <c r="B509" s="113">
        <v>43723</v>
      </c>
      <c r="C509" s="114">
        <f t="shared" si="72"/>
        <v>2019</v>
      </c>
      <c r="D509" s="115" t="s">
        <v>100</v>
      </c>
      <c r="E509" s="112" t="s">
        <v>11</v>
      </c>
      <c r="F509" s="112" t="s">
        <v>101</v>
      </c>
      <c r="G509" s="112" t="s">
        <v>260</v>
      </c>
      <c r="H509" s="240">
        <v>2200</v>
      </c>
      <c r="I509" s="112" t="s">
        <v>736</v>
      </c>
      <c r="J509" s="154" t="s">
        <v>34</v>
      </c>
      <c r="K509" s="294"/>
    </row>
    <row r="510" spans="1:11" x14ac:dyDescent="0.35">
      <c r="A510" s="16">
        <v>2019275</v>
      </c>
      <c r="B510" s="22">
        <v>43722</v>
      </c>
      <c r="C510" s="79">
        <f t="shared" ref="C510:C512" si="73">YEAR(B510)</f>
        <v>2019</v>
      </c>
      <c r="D510" s="104" t="s">
        <v>574</v>
      </c>
      <c r="E510" s="16" t="s">
        <v>20</v>
      </c>
      <c r="F510" s="16" t="s">
        <v>737</v>
      </c>
      <c r="G510" s="16" t="s">
        <v>482</v>
      </c>
      <c r="H510" s="226">
        <v>4300</v>
      </c>
      <c r="I510" s="16" t="s">
        <v>118</v>
      </c>
      <c r="J510" s="134" t="s">
        <v>76</v>
      </c>
      <c r="K510" s="294"/>
    </row>
    <row r="511" spans="1:11" x14ac:dyDescent="0.35">
      <c r="A511" s="16">
        <v>2019276</v>
      </c>
      <c r="B511" s="22">
        <v>43724</v>
      </c>
      <c r="C511" s="79">
        <f t="shared" si="73"/>
        <v>2019</v>
      </c>
      <c r="D511" s="104" t="s">
        <v>733</v>
      </c>
      <c r="E511" s="16" t="s">
        <v>20</v>
      </c>
      <c r="F511" s="16" t="s">
        <v>470</v>
      </c>
      <c r="G511" s="16" t="s">
        <v>526</v>
      </c>
      <c r="H511" s="226">
        <v>3000</v>
      </c>
      <c r="I511" s="16" t="s">
        <v>118</v>
      </c>
      <c r="J511" s="134" t="s">
        <v>15</v>
      </c>
      <c r="K511" s="294"/>
    </row>
    <row r="512" spans="1:11" x14ac:dyDescent="0.35">
      <c r="A512" s="16">
        <v>2019277</v>
      </c>
      <c r="B512" s="22">
        <v>43721</v>
      </c>
      <c r="C512" s="79">
        <f t="shared" si="73"/>
        <v>2019</v>
      </c>
      <c r="D512" s="104" t="s">
        <v>347</v>
      </c>
      <c r="E512" s="16" t="s">
        <v>20</v>
      </c>
      <c r="F512" s="16" t="s">
        <v>738</v>
      </c>
      <c r="G512" s="16" t="s">
        <v>90</v>
      </c>
      <c r="H512" s="226">
        <v>4500</v>
      </c>
      <c r="I512" s="16" t="s">
        <v>494</v>
      </c>
      <c r="J512" s="134" t="s">
        <v>34</v>
      </c>
      <c r="K512" s="294"/>
    </row>
    <row r="513" spans="1:11" x14ac:dyDescent="0.35">
      <c r="A513" s="112">
        <v>2019286</v>
      </c>
      <c r="B513" s="113">
        <v>43729</v>
      </c>
      <c r="C513" s="114">
        <f t="shared" ref="C513:C515" si="74">YEAR(B513)</f>
        <v>2019</v>
      </c>
      <c r="D513" s="115" t="s">
        <v>57</v>
      </c>
      <c r="E513" s="112" t="s">
        <v>11</v>
      </c>
      <c r="F513" s="112" t="s">
        <v>177</v>
      </c>
      <c r="G513" s="112" t="s">
        <v>71</v>
      </c>
      <c r="H513" s="240">
        <v>1560</v>
      </c>
      <c r="I513" s="112" t="s">
        <v>75</v>
      </c>
      <c r="J513" s="154" t="s">
        <v>15</v>
      </c>
      <c r="K513" s="294"/>
    </row>
    <row r="514" spans="1:11" x14ac:dyDescent="0.35">
      <c r="A514" s="112">
        <v>2019288</v>
      </c>
      <c r="B514" s="113">
        <v>43729</v>
      </c>
      <c r="C514" s="114">
        <f t="shared" si="74"/>
        <v>2019</v>
      </c>
      <c r="D514" s="115" t="s">
        <v>611</v>
      </c>
      <c r="E514" s="112" t="s">
        <v>11</v>
      </c>
      <c r="F514" s="112" t="s">
        <v>177</v>
      </c>
      <c r="G514" s="112" t="s">
        <v>104</v>
      </c>
      <c r="H514" s="240">
        <v>1600</v>
      </c>
      <c r="I514" s="112" t="s">
        <v>75</v>
      </c>
      <c r="J514" s="154" t="s">
        <v>15</v>
      </c>
      <c r="K514" s="294"/>
    </row>
    <row r="515" spans="1:11" x14ac:dyDescent="0.35">
      <c r="A515" s="112">
        <v>2019289</v>
      </c>
      <c r="B515" s="113">
        <v>43729</v>
      </c>
      <c r="C515" s="114">
        <f t="shared" si="74"/>
        <v>2019</v>
      </c>
      <c r="D515" s="115" t="s">
        <v>53</v>
      </c>
      <c r="E515" s="112" t="s">
        <v>11</v>
      </c>
      <c r="F515" s="112" t="s">
        <v>173</v>
      </c>
      <c r="G515" s="112" t="s">
        <v>443</v>
      </c>
      <c r="H515" s="240">
        <v>6000</v>
      </c>
      <c r="I515" s="112" t="s">
        <v>543</v>
      </c>
      <c r="J515" s="154" t="s">
        <v>15</v>
      </c>
      <c r="K515" s="294"/>
    </row>
    <row r="516" spans="1:11" x14ac:dyDescent="0.35">
      <c r="A516" s="112">
        <v>2019299</v>
      </c>
      <c r="B516" s="113">
        <v>43758</v>
      </c>
      <c r="C516" s="114">
        <f t="shared" ref="C516:C517" si="75">YEAR(B516)</f>
        <v>2019</v>
      </c>
      <c r="D516" s="115" t="s">
        <v>100</v>
      </c>
      <c r="E516" s="112" t="s">
        <v>11</v>
      </c>
      <c r="F516" s="112" t="s">
        <v>739</v>
      </c>
      <c r="G516" s="112" t="s">
        <v>211</v>
      </c>
      <c r="H516" s="240">
        <v>1300</v>
      </c>
      <c r="I516" s="112" t="s">
        <v>52</v>
      </c>
      <c r="J516" s="154" t="s">
        <v>76</v>
      </c>
      <c r="K516" s="294"/>
    </row>
    <row r="517" spans="1:11" x14ac:dyDescent="0.35">
      <c r="A517" s="112">
        <v>2019301</v>
      </c>
      <c r="B517" s="113">
        <v>43758</v>
      </c>
      <c r="C517" s="114">
        <f t="shared" si="75"/>
        <v>2019</v>
      </c>
      <c r="D517" s="115" t="s">
        <v>300</v>
      </c>
      <c r="E517" s="112" t="s">
        <v>11</v>
      </c>
      <c r="F517" s="112" t="s">
        <v>333</v>
      </c>
      <c r="G517" s="112" t="s">
        <v>740</v>
      </c>
      <c r="H517" s="240">
        <v>1300</v>
      </c>
      <c r="I517" s="112" t="s">
        <v>741</v>
      </c>
      <c r="J517" s="154" t="s">
        <v>76</v>
      </c>
      <c r="K517" s="294"/>
    </row>
    <row r="518" spans="1:11" x14ac:dyDescent="0.35">
      <c r="A518" s="16">
        <v>2019302</v>
      </c>
      <c r="B518" s="22">
        <v>43759</v>
      </c>
      <c r="C518" s="79">
        <f t="shared" ref="C518:C520" si="76">YEAR(B518)</f>
        <v>2019</v>
      </c>
      <c r="D518" s="104" t="s">
        <v>405</v>
      </c>
      <c r="E518" s="16" t="s">
        <v>20</v>
      </c>
      <c r="F518" s="16" t="s">
        <v>243</v>
      </c>
      <c r="G518" s="16" t="s">
        <v>567</v>
      </c>
      <c r="H518" s="226">
        <v>1600</v>
      </c>
      <c r="I518" s="16" t="s">
        <v>742</v>
      </c>
      <c r="J518" s="134" t="s">
        <v>34</v>
      </c>
      <c r="K518" s="294"/>
    </row>
    <row r="519" spans="1:11" x14ac:dyDescent="0.35">
      <c r="A519" s="112">
        <v>2019305</v>
      </c>
      <c r="B519" s="113">
        <v>43766</v>
      </c>
      <c r="C519" s="114">
        <f t="shared" si="76"/>
        <v>2019</v>
      </c>
      <c r="D519" s="115" t="s">
        <v>192</v>
      </c>
      <c r="E519" s="112" t="s">
        <v>11</v>
      </c>
      <c r="F519" s="112" t="s">
        <v>73</v>
      </c>
      <c r="G519" s="112" t="s">
        <v>444</v>
      </c>
      <c r="H519" s="240">
        <v>7000</v>
      </c>
      <c r="I519" s="112" t="s">
        <v>75</v>
      </c>
      <c r="J519" s="154" t="s">
        <v>15</v>
      </c>
      <c r="K519" s="294"/>
    </row>
    <row r="520" spans="1:11" x14ac:dyDescent="0.35">
      <c r="A520" s="16">
        <v>2019306</v>
      </c>
      <c r="B520" s="22">
        <v>43767</v>
      </c>
      <c r="C520" s="79">
        <f t="shared" si="76"/>
        <v>2019</v>
      </c>
      <c r="D520" s="104" t="s">
        <v>743</v>
      </c>
      <c r="E520" s="16" t="s">
        <v>45</v>
      </c>
      <c r="F520" s="16" t="s">
        <v>744</v>
      </c>
      <c r="G520" s="16" t="s">
        <v>594</v>
      </c>
      <c r="H520" s="226">
        <v>3000</v>
      </c>
      <c r="I520" s="16" t="s">
        <v>745</v>
      </c>
      <c r="J520" s="134" t="s">
        <v>34</v>
      </c>
      <c r="K520" s="294"/>
    </row>
    <row r="521" spans="1:11" x14ac:dyDescent="0.35">
      <c r="A521" s="16">
        <v>2019307</v>
      </c>
      <c r="B521" s="22">
        <v>43769</v>
      </c>
      <c r="C521" s="79">
        <f t="shared" ref="C521:C523" si="77">YEAR(B521)</f>
        <v>2019</v>
      </c>
      <c r="D521" s="104" t="s">
        <v>19</v>
      </c>
      <c r="E521" s="16" t="s">
        <v>45</v>
      </c>
      <c r="F521" s="16" t="s">
        <v>746</v>
      </c>
      <c r="G521" s="16" t="s">
        <v>534</v>
      </c>
      <c r="H521" s="226">
        <v>31000</v>
      </c>
      <c r="I521" s="16" t="s">
        <v>747</v>
      </c>
      <c r="J521" s="134" t="s">
        <v>15</v>
      </c>
      <c r="K521" s="294"/>
    </row>
    <row r="522" spans="1:11" x14ac:dyDescent="0.35">
      <c r="A522" s="112">
        <v>2019308</v>
      </c>
      <c r="B522" s="113">
        <v>43772</v>
      </c>
      <c r="C522" s="114">
        <f t="shared" si="77"/>
        <v>2019</v>
      </c>
      <c r="D522" s="115" t="s">
        <v>405</v>
      </c>
      <c r="E522" s="112" t="s">
        <v>11</v>
      </c>
      <c r="F522" s="112" t="s">
        <v>748</v>
      </c>
      <c r="G522" s="112" t="s">
        <v>749</v>
      </c>
      <c r="H522" s="240">
        <v>900</v>
      </c>
      <c r="I522" s="112" t="s">
        <v>750</v>
      </c>
      <c r="J522" s="154" t="s">
        <v>34</v>
      </c>
      <c r="K522" s="294"/>
    </row>
    <row r="523" spans="1:11" x14ac:dyDescent="0.35">
      <c r="A523" s="16">
        <v>2019311</v>
      </c>
      <c r="B523" s="22">
        <v>43781</v>
      </c>
      <c r="C523" s="79">
        <f t="shared" si="77"/>
        <v>2019</v>
      </c>
      <c r="D523" s="104" t="s">
        <v>19</v>
      </c>
      <c r="E523" s="16" t="s">
        <v>20</v>
      </c>
      <c r="F523" s="16" t="s">
        <v>737</v>
      </c>
      <c r="G523" s="16" t="s">
        <v>90</v>
      </c>
      <c r="H523" s="226">
        <v>500</v>
      </c>
      <c r="I523" s="16" t="s">
        <v>118</v>
      </c>
      <c r="J523" s="134" t="s">
        <v>15</v>
      </c>
      <c r="K523" s="294"/>
    </row>
    <row r="524" spans="1:11" x14ac:dyDescent="0.35">
      <c r="A524" s="16">
        <v>2019314</v>
      </c>
      <c r="B524" s="22">
        <v>43758</v>
      </c>
      <c r="C524" s="79">
        <f t="shared" ref="C524:C525" si="78">YEAR(B524)</f>
        <v>2019</v>
      </c>
      <c r="D524" s="104" t="s">
        <v>53</v>
      </c>
      <c r="E524" s="16" t="s">
        <v>20</v>
      </c>
      <c r="F524" s="16" t="s">
        <v>46</v>
      </c>
      <c r="G524" s="16" t="s">
        <v>469</v>
      </c>
      <c r="H524" s="226">
        <v>5000</v>
      </c>
      <c r="I524" s="16" t="s">
        <v>75</v>
      </c>
      <c r="J524" s="134" t="s">
        <v>34</v>
      </c>
      <c r="K524" s="294"/>
    </row>
    <row r="525" spans="1:11" x14ac:dyDescent="0.35">
      <c r="A525" s="16">
        <v>2019316</v>
      </c>
      <c r="B525" s="22">
        <v>43773</v>
      </c>
      <c r="C525" s="79">
        <f t="shared" si="78"/>
        <v>2019</v>
      </c>
      <c r="D525" s="104" t="s">
        <v>192</v>
      </c>
      <c r="E525" s="16" t="s">
        <v>20</v>
      </c>
      <c r="F525" s="16" t="s">
        <v>21</v>
      </c>
      <c r="G525" s="16" t="s">
        <v>444</v>
      </c>
      <c r="H525" s="226">
        <v>5000</v>
      </c>
      <c r="I525" s="16" t="s">
        <v>75</v>
      </c>
      <c r="J525" s="134" t="s">
        <v>76</v>
      </c>
      <c r="K525" s="294"/>
    </row>
    <row r="526" spans="1:11" x14ac:dyDescent="0.35">
      <c r="A526" s="112">
        <v>2019320</v>
      </c>
      <c r="B526" s="113">
        <v>43783</v>
      </c>
      <c r="C526" s="114">
        <f t="shared" ref="C526:C527" si="79">YEAR(B526)</f>
        <v>2019</v>
      </c>
      <c r="D526" s="115" t="s">
        <v>100</v>
      </c>
      <c r="E526" s="112" t="s">
        <v>11</v>
      </c>
      <c r="F526" s="112" t="s">
        <v>751</v>
      </c>
      <c r="G526" s="112" t="s">
        <v>416</v>
      </c>
      <c r="H526" s="240">
        <v>1700</v>
      </c>
      <c r="I526" s="112" t="s">
        <v>752</v>
      </c>
      <c r="J526" s="154" t="s">
        <v>34</v>
      </c>
      <c r="K526" s="294"/>
    </row>
    <row r="527" spans="1:11" x14ac:dyDescent="0.35">
      <c r="A527" s="112">
        <v>2019321</v>
      </c>
      <c r="B527" s="113">
        <v>43770</v>
      </c>
      <c r="C527" s="114">
        <f t="shared" si="79"/>
        <v>2019</v>
      </c>
      <c r="D527" s="129" t="s">
        <v>11</v>
      </c>
      <c r="E527" s="112" t="s">
        <v>11</v>
      </c>
      <c r="F527" s="112" t="s">
        <v>220</v>
      </c>
      <c r="G527" s="112" t="s">
        <v>107</v>
      </c>
      <c r="H527" s="240">
        <v>400</v>
      </c>
      <c r="I527" s="112" t="s">
        <v>753</v>
      </c>
      <c r="J527" s="154" t="s">
        <v>34</v>
      </c>
      <c r="K527" s="294"/>
    </row>
    <row r="528" spans="1:11" x14ac:dyDescent="0.35">
      <c r="A528" s="112">
        <v>2019324</v>
      </c>
      <c r="B528" s="113">
        <v>43801</v>
      </c>
      <c r="C528" s="114">
        <f t="shared" ref="C528:C529" si="80">YEAR(B528)</f>
        <v>2019</v>
      </c>
      <c r="D528" s="112" t="s">
        <v>192</v>
      </c>
      <c r="E528" s="112" t="s">
        <v>11</v>
      </c>
      <c r="F528" s="112" t="s">
        <v>608</v>
      </c>
      <c r="G528" s="112" t="s">
        <v>74</v>
      </c>
      <c r="H528" s="240">
        <v>10000</v>
      </c>
      <c r="I528" s="112" t="s">
        <v>543</v>
      </c>
      <c r="J528" s="154" t="s">
        <v>34</v>
      </c>
      <c r="K528" s="294"/>
    </row>
    <row r="529" spans="1:34" x14ac:dyDescent="0.35">
      <c r="A529" s="16">
        <v>2019325</v>
      </c>
      <c r="B529" s="22">
        <v>43799</v>
      </c>
      <c r="C529" s="79">
        <f t="shared" si="80"/>
        <v>2019</v>
      </c>
      <c r="D529" s="16" t="s">
        <v>19</v>
      </c>
      <c r="E529" s="16" t="s">
        <v>20</v>
      </c>
      <c r="F529" s="16" t="s">
        <v>177</v>
      </c>
      <c r="G529" s="16" t="s">
        <v>377</v>
      </c>
      <c r="H529" s="226">
        <v>1000</v>
      </c>
      <c r="I529" s="16" t="s">
        <v>75</v>
      </c>
      <c r="J529" s="134" t="s">
        <v>24</v>
      </c>
      <c r="K529" s="294"/>
    </row>
    <row r="530" spans="1:34" x14ac:dyDescent="0.35">
      <c r="A530" s="112">
        <v>2019331</v>
      </c>
      <c r="B530" s="113">
        <v>43801</v>
      </c>
      <c r="C530" s="114">
        <f t="shared" ref="C530:C531" si="81">YEAR(B530)</f>
        <v>2019</v>
      </c>
      <c r="D530" s="112" t="s">
        <v>53</v>
      </c>
      <c r="E530" s="112" t="s">
        <v>11</v>
      </c>
      <c r="F530" s="112" t="s">
        <v>177</v>
      </c>
      <c r="G530" s="112" t="s">
        <v>191</v>
      </c>
      <c r="H530" s="240">
        <v>900</v>
      </c>
      <c r="I530" s="112" t="s">
        <v>75</v>
      </c>
      <c r="J530" s="154" t="s">
        <v>76</v>
      </c>
      <c r="K530" s="294"/>
    </row>
    <row r="531" spans="1:34" x14ac:dyDescent="0.35">
      <c r="A531" s="16">
        <v>2019332</v>
      </c>
      <c r="B531" s="22">
        <v>43808</v>
      </c>
      <c r="C531" s="79">
        <f t="shared" si="81"/>
        <v>2019</v>
      </c>
      <c r="D531" s="16" t="s">
        <v>189</v>
      </c>
      <c r="E531" s="16" t="s">
        <v>20</v>
      </c>
      <c r="F531" s="16" t="s">
        <v>626</v>
      </c>
      <c r="G531" s="16" t="s">
        <v>754</v>
      </c>
      <c r="H531" s="226">
        <v>14000</v>
      </c>
      <c r="I531" s="16" t="s">
        <v>755</v>
      </c>
      <c r="J531" s="134" t="s">
        <v>15</v>
      </c>
      <c r="K531" s="294"/>
    </row>
    <row r="532" spans="1:34" ht="15" thickBot="1" x14ac:dyDescent="0.4">
      <c r="A532" s="130">
        <v>2019334</v>
      </c>
      <c r="B532" s="131">
        <v>43829</v>
      </c>
      <c r="C532" s="132">
        <f t="shared" ref="C532" si="82">YEAR(B532)</f>
        <v>2019</v>
      </c>
      <c r="D532" s="130" t="s">
        <v>568</v>
      </c>
      <c r="E532" s="130" t="s">
        <v>11</v>
      </c>
      <c r="F532" s="130" t="s">
        <v>159</v>
      </c>
      <c r="G532" s="130" t="s">
        <v>756</v>
      </c>
      <c r="H532" s="241">
        <v>1200</v>
      </c>
      <c r="I532" s="130" t="s">
        <v>757</v>
      </c>
      <c r="J532" s="155" t="s">
        <v>34</v>
      </c>
      <c r="K532" s="294"/>
    </row>
    <row r="533" spans="1:34" x14ac:dyDescent="0.35">
      <c r="A533" s="167">
        <v>2020004</v>
      </c>
      <c r="B533" s="168">
        <v>43846</v>
      </c>
      <c r="C533" s="169">
        <f t="shared" ref="C533" si="83">YEAR(B533)</f>
        <v>2020</v>
      </c>
      <c r="D533" s="167" t="s">
        <v>235</v>
      </c>
      <c r="E533" s="167" t="s">
        <v>11</v>
      </c>
      <c r="F533" s="167" t="s">
        <v>81</v>
      </c>
      <c r="G533" s="167" t="s">
        <v>174</v>
      </c>
      <c r="H533" s="242">
        <v>6000</v>
      </c>
      <c r="I533" s="167" t="s">
        <v>75</v>
      </c>
      <c r="J533" s="170" t="s">
        <v>15</v>
      </c>
      <c r="K533" s="294"/>
    </row>
    <row r="534" spans="1:34" x14ac:dyDescent="0.35">
      <c r="A534" s="167">
        <v>2020007</v>
      </c>
      <c r="B534" s="168">
        <v>43849</v>
      </c>
      <c r="C534" s="169">
        <f t="shared" ref="C534:C536" si="84">YEAR(B534)</f>
        <v>2020</v>
      </c>
      <c r="D534" s="167" t="s">
        <v>44</v>
      </c>
      <c r="E534" s="167" t="s">
        <v>11</v>
      </c>
      <c r="F534" s="167" t="s">
        <v>411</v>
      </c>
      <c r="G534" s="167" t="s">
        <v>758</v>
      </c>
      <c r="H534" s="242">
        <v>3000</v>
      </c>
      <c r="I534" s="167" t="s">
        <v>165</v>
      </c>
      <c r="J534" s="170" t="s">
        <v>34</v>
      </c>
      <c r="K534" s="294"/>
    </row>
    <row r="535" spans="1:34" ht="14.25" customHeight="1" x14ac:dyDescent="0.35">
      <c r="A535" s="167">
        <v>2020008</v>
      </c>
      <c r="B535" s="168">
        <v>43849</v>
      </c>
      <c r="C535" s="169">
        <f>YEAR(B535)</f>
        <v>2020</v>
      </c>
      <c r="D535" s="171" t="s">
        <v>759</v>
      </c>
      <c r="E535" s="167" t="s">
        <v>760</v>
      </c>
      <c r="F535" s="172" t="s">
        <v>761</v>
      </c>
      <c r="G535" s="167" t="s">
        <v>688</v>
      </c>
      <c r="H535" s="242">
        <v>1600</v>
      </c>
      <c r="I535" s="167" t="s">
        <v>762</v>
      </c>
      <c r="J535" s="170" t="s">
        <v>34</v>
      </c>
      <c r="K535" s="294"/>
    </row>
    <row r="536" spans="1:34" x14ac:dyDescent="0.35">
      <c r="A536" s="167">
        <v>2020011</v>
      </c>
      <c r="B536" s="168">
        <v>43859</v>
      </c>
      <c r="C536" s="169">
        <f t="shared" si="84"/>
        <v>2020</v>
      </c>
      <c r="D536" s="167" t="s">
        <v>19</v>
      </c>
      <c r="E536" s="167" t="s">
        <v>20</v>
      </c>
      <c r="F536" s="167" t="s">
        <v>58</v>
      </c>
      <c r="G536" s="167" t="s">
        <v>221</v>
      </c>
      <c r="H536" s="242">
        <v>2000</v>
      </c>
      <c r="I536" s="167" t="s">
        <v>60</v>
      </c>
      <c r="J536" s="170" t="s">
        <v>15</v>
      </c>
      <c r="K536" s="294"/>
    </row>
    <row r="537" spans="1:34" x14ac:dyDescent="0.35">
      <c r="A537" s="167">
        <v>2020012</v>
      </c>
      <c r="B537" s="168">
        <v>43863</v>
      </c>
      <c r="C537" s="169">
        <f t="shared" ref="C537" si="85">YEAR(B537)</f>
        <v>2020</v>
      </c>
      <c r="D537" s="167" t="s">
        <v>763</v>
      </c>
      <c r="E537" s="167" t="s">
        <v>20</v>
      </c>
      <c r="F537" s="167" t="s">
        <v>70</v>
      </c>
      <c r="G537" s="167" t="s">
        <v>144</v>
      </c>
      <c r="H537" s="242">
        <v>8500</v>
      </c>
      <c r="I537" s="167" t="s">
        <v>764</v>
      </c>
      <c r="J537" s="170" t="s">
        <v>15</v>
      </c>
      <c r="K537" s="294"/>
    </row>
    <row r="538" spans="1:34" x14ac:dyDescent="0.35">
      <c r="A538" s="167">
        <v>2020021</v>
      </c>
      <c r="B538" s="168">
        <v>43878</v>
      </c>
      <c r="C538" s="169">
        <f t="shared" ref="C538" si="86">YEAR(B538)</f>
        <v>2020</v>
      </c>
      <c r="D538" s="167" t="s">
        <v>44</v>
      </c>
      <c r="E538" s="167" t="s">
        <v>20</v>
      </c>
      <c r="F538" s="167" t="s">
        <v>765</v>
      </c>
      <c r="G538" s="167" t="s">
        <v>766</v>
      </c>
      <c r="H538" s="242">
        <v>4000</v>
      </c>
      <c r="I538" s="167" t="s">
        <v>95</v>
      </c>
      <c r="J538" s="170" t="s">
        <v>43</v>
      </c>
      <c r="K538" s="294"/>
    </row>
    <row r="539" spans="1:34" x14ac:dyDescent="0.35">
      <c r="A539" s="167">
        <v>2020023</v>
      </c>
      <c r="B539" s="168">
        <v>43884</v>
      </c>
      <c r="C539" s="169">
        <f t="shared" ref="C539" si="87">YEAR(B539)</f>
        <v>2020</v>
      </c>
      <c r="D539" s="167" t="s">
        <v>703</v>
      </c>
      <c r="E539" s="167" t="s">
        <v>20</v>
      </c>
      <c r="F539" s="167" t="s">
        <v>89</v>
      </c>
      <c r="G539" s="167" t="s">
        <v>767</v>
      </c>
      <c r="H539" s="242">
        <v>4600</v>
      </c>
      <c r="I539" s="167" t="s">
        <v>118</v>
      </c>
      <c r="J539" s="170" t="s">
        <v>15</v>
      </c>
      <c r="K539" s="294"/>
      <c r="AH539" s="135"/>
    </row>
    <row r="540" spans="1:34" x14ac:dyDescent="0.35">
      <c r="A540" s="167">
        <v>2020024</v>
      </c>
      <c r="B540" s="168">
        <v>43866</v>
      </c>
      <c r="C540" s="169">
        <f t="shared" ref="C540" si="88">YEAR(B540)</f>
        <v>2020</v>
      </c>
      <c r="D540" s="167" t="s">
        <v>701</v>
      </c>
      <c r="E540" s="167" t="s">
        <v>11</v>
      </c>
      <c r="F540" s="167" t="s">
        <v>342</v>
      </c>
      <c r="G540" s="167" t="s">
        <v>463</v>
      </c>
      <c r="H540" s="242">
        <v>300</v>
      </c>
      <c r="I540" s="167" t="s">
        <v>421</v>
      </c>
      <c r="J540" s="170" t="s">
        <v>76</v>
      </c>
      <c r="K540" s="294"/>
      <c r="AH540" s="135"/>
    </row>
    <row r="541" spans="1:34" x14ac:dyDescent="0.35">
      <c r="A541" s="167">
        <v>2020028</v>
      </c>
      <c r="B541" s="168">
        <v>43902</v>
      </c>
      <c r="C541" s="169">
        <f t="shared" ref="C541" si="89">YEAR(B541)</f>
        <v>2020</v>
      </c>
      <c r="D541" s="167" t="s">
        <v>768</v>
      </c>
      <c r="E541" s="167" t="s">
        <v>11</v>
      </c>
      <c r="F541" s="167" t="s">
        <v>58</v>
      </c>
      <c r="G541" s="167" t="s">
        <v>164</v>
      </c>
      <c r="H541" s="242">
        <v>800</v>
      </c>
      <c r="I541" s="167" t="s">
        <v>700</v>
      </c>
      <c r="J541" s="170" t="s">
        <v>34</v>
      </c>
      <c r="K541" s="294"/>
      <c r="AH541" s="1"/>
    </row>
    <row r="542" spans="1:34" x14ac:dyDescent="0.35">
      <c r="A542" s="167">
        <v>2020031</v>
      </c>
      <c r="B542" s="168">
        <v>43906</v>
      </c>
      <c r="C542" s="169">
        <f t="shared" ref="C542" si="90">YEAR(B542)</f>
        <v>2020</v>
      </c>
      <c r="D542" s="173" t="s">
        <v>769</v>
      </c>
      <c r="E542" s="167" t="s">
        <v>11</v>
      </c>
      <c r="F542" s="172" t="s">
        <v>770</v>
      </c>
      <c r="G542" s="167" t="s">
        <v>771</v>
      </c>
      <c r="H542" s="242">
        <v>300</v>
      </c>
      <c r="I542" s="167" t="s">
        <v>772</v>
      </c>
      <c r="J542" s="170" t="s">
        <v>24</v>
      </c>
      <c r="K542" s="294"/>
      <c r="AH542" s="220"/>
    </row>
    <row r="543" spans="1:34" x14ac:dyDescent="0.35">
      <c r="A543" s="167">
        <v>2020033</v>
      </c>
      <c r="B543" s="168">
        <v>43911</v>
      </c>
      <c r="C543" s="169">
        <f t="shared" ref="C543" si="91">YEAR(B543)</f>
        <v>2020</v>
      </c>
      <c r="D543" s="167" t="s">
        <v>277</v>
      </c>
      <c r="E543" s="167" t="s">
        <v>20</v>
      </c>
      <c r="F543" s="167" t="s">
        <v>773</v>
      </c>
      <c r="G543" s="167" t="s">
        <v>317</v>
      </c>
      <c r="H543" s="242">
        <v>6000</v>
      </c>
      <c r="I543" s="167" t="s">
        <v>75</v>
      </c>
      <c r="J543" s="170" t="s">
        <v>15</v>
      </c>
      <c r="K543" s="294"/>
      <c r="AH543" s="220"/>
    </row>
    <row r="544" spans="1:34" x14ac:dyDescent="0.35">
      <c r="A544" s="167">
        <v>2020034</v>
      </c>
      <c r="B544" s="168">
        <v>43903</v>
      </c>
      <c r="C544" s="169">
        <f>YEAR(B544)</f>
        <v>2020</v>
      </c>
      <c r="D544" s="167" t="s">
        <v>53</v>
      </c>
      <c r="E544" s="167" t="s">
        <v>20</v>
      </c>
      <c r="F544" s="167" t="s">
        <v>355</v>
      </c>
      <c r="G544" s="167" t="s">
        <v>321</v>
      </c>
      <c r="H544" s="242">
        <v>14000</v>
      </c>
      <c r="I544" s="167" t="s">
        <v>564</v>
      </c>
      <c r="J544" s="170" t="s">
        <v>43</v>
      </c>
      <c r="K544" s="294"/>
      <c r="AH544" s="220"/>
    </row>
    <row r="545" spans="1:34" x14ac:dyDescent="0.35">
      <c r="A545" s="167">
        <v>2020036</v>
      </c>
      <c r="B545" s="168">
        <v>43904</v>
      </c>
      <c r="C545" s="169">
        <f>YEAR(B545)</f>
        <v>2020</v>
      </c>
      <c r="D545" s="167" t="s">
        <v>277</v>
      </c>
      <c r="E545" s="167" t="s">
        <v>11</v>
      </c>
      <c r="F545" s="167" t="s">
        <v>31</v>
      </c>
      <c r="G545" s="167" t="s">
        <v>174</v>
      </c>
      <c r="H545" s="242">
        <v>400</v>
      </c>
      <c r="I545" s="167" t="s">
        <v>774</v>
      </c>
      <c r="J545" s="170" t="s">
        <v>34</v>
      </c>
      <c r="K545" s="294"/>
      <c r="AH545" s="1"/>
    </row>
    <row r="546" spans="1:34" x14ac:dyDescent="0.35">
      <c r="A546" s="167">
        <v>2020039</v>
      </c>
      <c r="B546" s="168">
        <v>43970</v>
      </c>
      <c r="C546" s="169">
        <f>YEAR(B546)</f>
        <v>2020</v>
      </c>
      <c r="D546" s="173" t="s">
        <v>39</v>
      </c>
      <c r="E546" s="167" t="s">
        <v>11</v>
      </c>
      <c r="F546" s="174" t="s">
        <v>775</v>
      </c>
      <c r="G546" s="174" t="s">
        <v>289</v>
      </c>
      <c r="H546" s="243">
        <v>390</v>
      </c>
      <c r="I546" s="174" t="s">
        <v>776</v>
      </c>
      <c r="J546" s="175" t="s">
        <v>15</v>
      </c>
      <c r="K546" s="294"/>
      <c r="AH546" s="1"/>
    </row>
    <row r="547" spans="1:34" ht="14.25" customHeight="1" x14ac:dyDescent="0.35">
      <c r="A547" s="167">
        <v>2020042</v>
      </c>
      <c r="B547" s="168">
        <v>43971</v>
      </c>
      <c r="C547" s="169">
        <v>2020</v>
      </c>
      <c r="D547" s="167" t="s">
        <v>478</v>
      </c>
      <c r="E547" s="167" t="s">
        <v>26</v>
      </c>
      <c r="F547" s="167" t="s">
        <v>777</v>
      </c>
      <c r="G547" s="167" t="s">
        <v>778</v>
      </c>
      <c r="H547" s="242">
        <v>2500</v>
      </c>
      <c r="I547" s="167" t="s">
        <v>779</v>
      </c>
      <c r="J547" s="170" t="s">
        <v>15</v>
      </c>
      <c r="K547" s="294"/>
      <c r="AH547" s="1"/>
    </row>
    <row r="548" spans="1:34" x14ac:dyDescent="0.35">
      <c r="A548" s="167">
        <v>2020043</v>
      </c>
      <c r="B548" s="168">
        <v>43979</v>
      </c>
      <c r="C548" s="169">
        <f>YEAR(B548)</f>
        <v>2020</v>
      </c>
      <c r="D548" s="167" t="s">
        <v>478</v>
      </c>
      <c r="E548" s="167" t="s">
        <v>11</v>
      </c>
      <c r="F548" s="167" t="s">
        <v>330</v>
      </c>
      <c r="G548" s="167" t="s">
        <v>780</v>
      </c>
      <c r="H548" s="242">
        <v>700</v>
      </c>
      <c r="I548" s="167" t="s">
        <v>313</v>
      </c>
      <c r="J548" s="170" t="s">
        <v>15</v>
      </c>
      <c r="K548" s="294"/>
      <c r="AH548" s="1"/>
    </row>
    <row r="549" spans="1:34" ht="14.25" customHeight="1" x14ac:dyDescent="0.35">
      <c r="A549" s="167">
        <v>2020046</v>
      </c>
      <c r="B549" s="168">
        <v>43979</v>
      </c>
      <c r="C549" s="169">
        <v>2020</v>
      </c>
      <c r="D549" s="167" t="s">
        <v>781</v>
      </c>
      <c r="E549" s="167" t="s">
        <v>11</v>
      </c>
      <c r="F549" s="167" t="s">
        <v>330</v>
      </c>
      <c r="G549" s="167" t="s">
        <v>583</v>
      </c>
      <c r="H549" s="242">
        <v>800</v>
      </c>
      <c r="I549" s="167" t="s">
        <v>313</v>
      </c>
      <c r="J549" s="170" t="s">
        <v>34</v>
      </c>
      <c r="K549" s="294"/>
      <c r="AH549" s="1"/>
    </row>
    <row r="550" spans="1:34" ht="14.25" customHeight="1" x14ac:dyDescent="0.35">
      <c r="A550" s="167">
        <v>2020049</v>
      </c>
      <c r="B550" s="168">
        <v>43982</v>
      </c>
      <c r="C550" s="169">
        <f>YEAR(B550)</f>
        <v>2020</v>
      </c>
      <c r="D550" s="167" t="s">
        <v>759</v>
      </c>
      <c r="E550" s="167" t="s">
        <v>20</v>
      </c>
      <c r="F550" s="167" t="s">
        <v>782</v>
      </c>
      <c r="G550" s="167" t="s">
        <v>783</v>
      </c>
      <c r="H550" s="242">
        <v>1700</v>
      </c>
      <c r="I550" s="167" t="s">
        <v>784</v>
      </c>
      <c r="J550" s="170" t="s">
        <v>43</v>
      </c>
      <c r="K550" s="294"/>
      <c r="AH550" s="1"/>
    </row>
    <row r="551" spans="1:34" ht="14.25" customHeight="1" x14ac:dyDescent="0.35">
      <c r="A551" s="167">
        <v>2020056</v>
      </c>
      <c r="B551" s="168">
        <v>44007</v>
      </c>
      <c r="C551" s="169">
        <v>2020</v>
      </c>
      <c r="D551" s="176" t="s">
        <v>785</v>
      </c>
      <c r="E551" s="171" t="s">
        <v>11</v>
      </c>
      <c r="F551" s="167" t="s">
        <v>120</v>
      </c>
      <c r="G551" s="167" t="s">
        <v>47</v>
      </c>
      <c r="H551" s="242">
        <v>600</v>
      </c>
      <c r="I551" s="167" t="s">
        <v>125</v>
      </c>
      <c r="J551" s="170" t="s">
        <v>15</v>
      </c>
      <c r="K551" s="294"/>
    </row>
    <row r="552" spans="1:34" ht="14.25" customHeight="1" x14ac:dyDescent="0.35">
      <c r="A552" s="177">
        <v>2020065</v>
      </c>
      <c r="B552" s="178">
        <v>44012</v>
      </c>
      <c r="C552" s="179">
        <v>2020</v>
      </c>
      <c r="D552" s="180" t="s">
        <v>100</v>
      </c>
      <c r="E552" s="180" t="s">
        <v>11</v>
      </c>
      <c r="F552" s="181" t="s">
        <v>786</v>
      </c>
      <c r="G552" s="180" t="s">
        <v>601</v>
      </c>
      <c r="H552" s="179">
        <v>1900</v>
      </c>
      <c r="I552" s="180" t="s">
        <v>787</v>
      </c>
      <c r="J552" s="175" t="s">
        <v>15</v>
      </c>
      <c r="K552" s="294"/>
    </row>
    <row r="553" spans="1:34" ht="14.25" customHeight="1" x14ac:dyDescent="0.35">
      <c r="A553" s="177">
        <v>2020071</v>
      </c>
      <c r="B553" s="178">
        <v>44030</v>
      </c>
      <c r="C553" s="169">
        <v>2020</v>
      </c>
      <c r="D553" s="180" t="s">
        <v>53</v>
      </c>
      <c r="E553" s="180" t="s">
        <v>11</v>
      </c>
      <c r="F553" s="180" t="s">
        <v>73</v>
      </c>
      <c r="G553" s="180" t="s">
        <v>314</v>
      </c>
      <c r="H553" s="179">
        <v>3000</v>
      </c>
      <c r="I553" s="180" t="s">
        <v>788</v>
      </c>
      <c r="J553" s="175" t="s">
        <v>15</v>
      </c>
      <c r="K553" s="294"/>
    </row>
    <row r="554" spans="1:34" ht="14.25" customHeight="1" x14ac:dyDescent="0.35">
      <c r="A554" s="177">
        <v>2020072</v>
      </c>
      <c r="B554" s="178">
        <v>43978</v>
      </c>
      <c r="C554" s="169">
        <v>2020</v>
      </c>
      <c r="D554" s="180" t="s">
        <v>235</v>
      </c>
      <c r="E554" s="180" t="s">
        <v>20</v>
      </c>
      <c r="F554" s="180" t="s">
        <v>360</v>
      </c>
      <c r="G554" s="180" t="s">
        <v>74</v>
      </c>
      <c r="H554" s="179">
        <v>5100</v>
      </c>
      <c r="I554" s="180" t="s">
        <v>789</v>
      </c>
      <c r="J554" s="175" t="s">
        <v>34</v>
      </c>
      <c r="K554" s="294"/>
    </row>
    <row r="555" spans="1:34" ht="14.25" customHeight="1" x14ac:dyDescent="0.35">
      <c r="A555" s="177">
        <v>2020073</v>
      </c>
      <c r="B555" s="178">
        <v>44030</v>
      </c>
      <c r="C555" s="169">
        <v>2020</v>
      </c>
      <c r="D555" s="180" t="s">
        <v>790</v>
      </c>
      <c r="E555" s="180" t="s">
        <v>11</v>
      </c>
      <c r="F555" s="180" t="s">
        <v>246</v>
      </c>
      <c r="G555" s="182" t="s">
        <v>791</v>
      </c>
      <c r="H555" s="244">
        <v>16000</v>
      </c>
      <c r="I555" s="180" t="s">
        <v>792</v>
      </c>
      <c r="J555" s="175" t="s">
        <v>76</v>
      </c>
      <c r="K555" s="294"/>
    </row>
    <row r="556" spans="1:34" ht="14.25" customHeight="1" x14ac:dyDescent="0.35">
      <c r="A556" s="177">
        <v>2020075</v>
      </c>
      <c r="B556" s="178">
        <v>44033</v>
      </c>
      <c r="C556" s="169">
        <v>2020</v>
      </c>
      <c r="D556" s="180" t="s">
        <v>235</v>
      </c>
      <c r="E556" s="180" t="s">
        <v>20</v>
      </c>
      <c r="F556" s="180" t="s">
        <v>73</v>
      </c>
      <c r="G556" s="180" t="s">
        <v>195</v>
      </c>
      <c r="H556" s="179">
        <v>600</v>
      </c>
      <c r="I556" s="180" t="s">
        <v>788</v>
      </c>
      <c r="J556" s="175" t="s">
        <v>34</v>
      </c>
      <c r="K556" s="294"/>
    </row>
    <row r="557" spans="1:34" ht="14.25" customHeight="1" x14ac:dyDescent="0.35">
      <c r="A557" s="177">
        <v>2020079</v>
      </c>
      <c r="B557" s="178">
        <v>44039</v>
      </c>
      <c r="C557" s="169">
        <v>2020</v>
      </c>
      <c r="D557" s="180" t="s">
        <v>793</v>
      </c>
      <c r="E557" s="180" t="s">
        <v>45</v>
      </c>
      <c r="F557" s="180" t="s">
        <v>738</v>
      </c>
      <c r="G557" s="180" t="s">
        <v>435</v>
      </c>
      <c r="H557" s="179">
        <v>9100</v>
      </c>
      <c r="I557" s="180" t="s">
        <v>794</v>
      </c>
      <c r="J557" s="175" t="s">
        <v>76</v>
      </c>
      <c r="K557" s="294"/>
    </row>
    <row r="558" spans="1:34" ht="14.25" customHeight="1" x14ac:dyDescent="0.35">
      <c r="A558" s="177">
        <v>2020097</v>
      </c>
      <c r="B558" s="178">
        <v>44030</v>
      </c>
      <c r="C558" s="169">
        <v>2020</v>
      </c>
      <c r="D558" s="180" t="s">
        <v>53</v>
      </c>
      <c r="E558" s="180" t="s">
        <v>11</v>
      </c>
      <c r="F558" s="180" t="s">
        <v>70</v>
      </c>
      <c r="G558" s="180" t="s">
        <v>207</v>
      </c>
      <c r="H558" s="179">
        <v>5400</v>
      </c>
      <c r="I558" s="180" t="s">
        <v>794</v>
      </c>
      <c r="J558" s="175" t="s">
        <v>15</v>
      </c>
      <c r="K558" s="294"/>
    </row>
    <row r="559" spans="1:34" ht="14.25" customHeight="1" x14ac:dyDescent="0.35">
      <c r="A559" s="177">
        <v>2020098</v>
      </c>
      <c r="B559" s="178">
        <v>44057</v>
      </c>
      <c r="C559" s="169">
        <v>2020</v>
      </c>
      <c r="D559" s="180" t="s">
        <v>452</v>
      </c>
      <c r="E559" s="180" t="s">
        <v>11</v>
      </c>
      <c r="F559" s="180" t="s">
        <v>795</v>
      </c>
      <c r="G559" s="180" t="s">
        <v>571</v>
      </c>
      <c r="H559" s="179">
        <v>3000</v>
      </c>
      <c r="I559" s="180" t="s">
        <v>796</v>
      </c>
      <c r="J559" s="175" t="s">
        <v>15</v>
      </c>
      <c r="K559" s="294"/>
    </row>
    <row r="560" spans="1:34" x14ac:dyDescent="0.35">
      <c r="A560" s="177">
        <v>2020100</v>
      </c>
      <c r="B560" s="178">
        <v>44057</v>
      </c>
      <c r="C560" s="179">
        <v>2020</v>
      </c>
      <c r="D560" s="180" t="s">
        <v>797</v>
      </c>
      <c r="E560" s="180" t="s">
        <v>20</v>
      </c>
      <c r="F560" s="180" t="s">
        <v>798</v>
      </c>
      <c r="G560" s="180" t="s">
        <v>766</v>
      </c>
      <c r="H560" s="179">
        <v>3300</v>
      </c>
      <c r="I560" s="180" t="s">
        <v>799</v>
      </c>
      <c r="J560" s="175" t="s">
        <v>15</v>
      </c>
      <c r="K560" s="294"/>
    </row>
    <row r="561" spans="1:15" x14ac:dyDescent="0.35">
      <c r="A561" s="183">
        <v>2020105</v>
      </c>
      <c r="B561" s="178">
        <v>44075</v>
      </c>
      <c r="C561" s="184">
        <v>2020</v>
      </c>
      <c r="D561" s="180" t="s">
        <v>44</v>
      </c>
      <c r="E561" s="180" t="s">
        <v>20</v>
      </c>
      <c r="F561" s="174"/>
      <c r="G561" s="174"/>
      <c r="H561" s="184">
        <v>1800</v>
      </c>
      <c r="I561" s="180" t="s">
        <v>800</v>
      </c>
      <c r="J561" s="175" t="s">
        <v>76</v>
      </c>
      <c r="K561" s="294"/>
    </row>
    <row r="562" spans="1:15" x14ac:dyDescent="0.35">
      <c r="A562" s="183">
        <v>2020108</v>
      </c>
      <c r="B562" s="178">
        <v>44078</v>
      </c>
      <c r="C562" s="184">
        <v>2020</v>
      </c>
      <c r="D562" s="180" t="s">
        <v>53</v>
      </c>
      <c r="E562" s="180" t="s">
        <v>11</v>
      </c>
      <c r="F562" s="183" t="s">
        <v>481</v>
      </c>
      <c r="G562" s="178" t="s">
        <v>331</v>
      </c>
      <c r="H562" s="184">
        <v>8000</v>
      </c>
      <c r="I562" s="180" t="s">
        <v>801</v>
      </c>
      <c r="J562" s="175" t="s">
        <v>76</v>
      </c>
      <c r="K562" s="294"/>
    </row>
    <row r="563" spans="1:15" x14ac:dyDescent="0.35">
      <c r="A563" s="183">
        <v>2020110</v>
      </c>
      <c r="B563" s="178">
        <v>44039</v>
      </c>
      <c r="C563" s="184">
        <v>2020</v>
      </c>
      <c r="D563" s="180" t="s">
        <v>19</v>
      </c>
      <c r="E563" s="180" t="s">
        <v>11</v>
      </c>
      <c r="F563" s="183" t="s">
        <v>177</v>
      </c>
      <c r="G563" s="178" t="s">
        <v>232</v>
      </c>
      <c r="H563" s="184">
        <v>1600</v>
      </c>
      <c r="I563" s="180" t="s">
        <v>788</v>
      </c>
      <c r="J563" s="175" t="s">
        <v>76</v>
      </c>
      <c r="K563" s="294"/>
    </row>
    <row r="564" spans="1:15" x14ac:dyDescent="0.35">
      <c r="A564" s="183">
        <v>2020113</v>
      </c>
      <c r="B564" s="178">
        <v>44080</v>
      </c>
      <c r="C564" s="184">
        <v>2020</v>
      </c>
      <c r="D564" s="174" t="s">
        <v>802</v>
      </c>
      <c r="E564" s="180" t="s">
        <v>11</v>
      </c>
      <c r="F564" s="183" t="s">
        <v>803</v>
      </c>
      <c r="G564" s="178" t="s">
        <v>592</v>
      </c>
      <c r="H564" s="184">
        <v>2300</v>
      </c>
      <c r="I564" s="174" t="s">
        <v>804</v>
      </c>
      <c r="J564" s="175" t="s">
        <v>15</v>
      </c>
      <c r="K564" s="294"/>
    </row>
    <row r="565" spans="1:15" x14ac:dyDescent="0.35">
      <c r="A565" s="174">
        <v>2020118</v>
      </c>
      <c r="B565" s="185">
        <v>44085</v>
      </c>
      <c r="C565" s="184">
        <v>2020</v>
      </c>
      <c r="D565" s="174" t="s">
        <v>44</v>
      </c>
      <c r="E565" s="174" t="s">
        <v>45</v>
      </c>
      <c r="F565" s="174" t="s">
        <v>786</v>
      </c>
      <c r="G565" s="180" t="s">
        <v>594</v>
      </c>
      <c r="H565" s="179">
        <v>2900</v>
      </c>
      <c r="I565" s="180" t="s">
        <v>805</v>
      </c>
      <c r="J565" s="175" t="s">
        <v>15</v>
      </c>
      <c r="K565" s="294"/>
    </row>
    <row r="566" spans="1:15" x14ac:dyDescent="0.35">
      <c r="A566" s="174">
        <v>2020123</v>
      </c>
      <c r="B566" s="185">
        <v>44089</v>
      </c>
      <c r="C566" s="184">
        <v>2020</v>
      </c>
      <c r="D566" s="174" t="s">
        <v>10</v>
      </c>
      <c r="E566" s="174" t="s">
        <v>11</v>
      </c>
      <c r="F566" s="174" t="s">
        <v>795</v>
      </c>
      <c r="G566" s="180" t="s">
        <v>28</v>
      </c>
      <c r="H566" s="179">
        <v>1200</v>
      </c>
      <c r="I566" s="180" t="s">
        <v>806</v>
      </c>
      <c r="J566" s="175" t="s">
        <v>15</v>
      </c>
      <c r="K566" s="294"/>
    </row>
    <row r="567" spans="1:15" x14ac:dyDescent="0.35">
      <c r="A567" s="174">
        <v>2020125</v>
      </c>
      <c r="B567" s="185">
        <v>44089</v>
      </c>
      <c r="C567" s="184">
        <v>2020</v>
      </c>
      <c r="D567" s="174" t="s">
        <v>807</v>
      </c>
      <c r="E567" s="174" t="s">
        <v>11</v>
      </c>
      <c r="F567" s="174" t="s">
        <v>357</v>
      </c>
      <c r="G567" s="180" t="s">
        <v>435</v>
      </c>
      <c r="H567" s="179">
        <v>3600</v>
      </c>
      <c r="I567" s="180" t="s">
        <v>794</v>
      </c>
      <c r="J567" s="175" t="s">
        <v>76</v>
      </c>
      <c r="K567" s="294"/>
    </row>
    <row r="568" spans="1:15" x14ac:dyDescent="0.35">
      <c r="A568" s="174">
        <v>2020128</v>
      </c>
      <c r="B568" s="185">
        <v>44080</v>
      </c>
      <c r="C568" s="184">
        <v>2020</v>
      </c>
      <c r="D568" s="174" t="s">
        <v>44</v>
      </c>
      <c r="E568" s="174" t="s">
        <v>20</v>
      </c>
      <c r="F568" s="174" t="s">
        <v>411</v>
      </c>
      <c r="G568" s="180" t="s">
        <v>688</v>
      </c>
      <c r="H568" s="179">
        <v>2000</v>
      </c>
      <c r="I568" s="180" t="s">
        <v>808</v>
      </c>
      <c r="J568" s="175" t="s">
        <v>43</v>
      </c>
      <c r="K568" s="294"/>
    </row>
    <row r="569" spans="1:15" x14ac:dyDescent="0.35">
      <c r="A569" s="174">
        <v>2020130</v>
      </c>
      <c r="B569" s="185">
        <v>44091</v>
      </c>
      <c r="C569" s="184">
        <v>2020</v>
      </c>
      <c r="D569" s="174" t="s">
        <v>19</v>
      </c>
      <c r="E569" s="174" t="s">
        <v>11</v>
      </c>
      <c r="F569" s="174" t="s">
        <v>334</v>
      </c>
      <c r="G569" s="180" t="s">
        <v>71</v>
      </c>
      <c r="H569" s="179">
        <v>6500</v>
      </c>
      <c r="I569" s="180" t="s">
        <v>794</v>
      </c>
      <c r="J569" s="175" t="s">
        <v>34</v>
      </c>
      <c r="K569" s="294"/>
    </row>
    <row r="570" spans="1:15" ht="15" thickBot="1" x14ac:dyDescent="0.4">
      <c r="A570" s="186">
        <v>2020131</v>
      </c>
      <c r="B570" s="187">
        <v>44091</v>
      </c>
      <c r="C570" s="188">
        <v>2020</v>
      </c>
      <c r="D570" s="186" t="s">
        <v>100</v>
      </c>
      <c r="E570" s="186" t="s">
        <v>11</v>
      </c>
      <c r="F570" s="186" t="s">
        <v>110</v>
      </c>
      <c r="G570" s="189" t="s">
        <v>391</v>
      </c>
      <c r="H570" s="245">
        <v>1200</v>
      </c>
      <c r="I570" s="189" t="s">
        <v>809</v>
      </c>
      <c r="J570" s="190" t="s">
        <v>15</v>
      </c>
      <c r="K570" s="294"/>
    </row>
    <row r="571" spans="1:15" x14ac:dyDescent="0.35">
      <c r="A571" s="191">
        <v>2020135</v>
      </c>
      <c r="B571" s="192">
        <v>44067</v>
      </c>
      <c r="C571" s="193">
        <v>2020</v>
      </c>
      <c r="D571" s="194" t="s">
        <v>192</v>
      </c>
      <c r="E571" s="194" t="s">
        <v>11</v>
      </c>
      <c r="F571" s="194" t="s">
        <v>244</v>
      </c>
      <c r="G571" s="195" t="s">
        <v>361</v>
      </c>
      <c r="H571" s="246">
        <v>4500</v>
      </c>
      <c r="I571" s="195" t="s">
        <v>794</v>
      </c>
      <c r="J571" s="196" t="s">
        <v>15</v>
      </c>
      <c r="K571" s="294"/>
    </row>
    <row r="572" spans="1:15" x14ac:dyDescent="0.35">
      <c r="A572" s="197">
        <v>2020140</v>
      </c>
      <c r="B572" s="187">
        <v>44099</v>
      </c>
      <c r="C572" s="188">
        <v>2020</v>
      </c>
      <c r="D572" s="186" t="s">
        <v>61</v>
      </c>
      <c r="E572" s="186" t="s">
        <v>11</v>
      </c>
      <c r="F572" s="186" t="s">
        <v>149</v>
      </c>
      <c r="G572" s="189" t="s">
        <v>704</v>
      </c>
      <c r="H572" s="245">
        <v>2000</v>
      </c>
      <c r="I572" s="189" t="s">
        <v>810</v>
      </c>
      <c r="J572" s="198" t="s">
        <v>15</v>
      </c>
      <c r="K572" s="294"/>
    </row>
    <row r="573" spans="1:15" x14ac:dyDescent="0.35">
      <c r="A573" s="197">
        <v>2020142</v>
      </c>
      <c r="B573" s="187">
        <v>44090</v>
      </c>
      <c r="C573" s="188">
        <v>2020</v>
      </c>
      <c r="D573" s="186" t="s">
        <v>393</v>
      </c>
      <c r="E573" s="186" t="s">
        <v>26</v>
      </c>
      <c r="F573" s="186" t="s">
        <v>811</v>
      </c>
      <c r="G573" s="189" t="s">
        <v>364</v>
      </c>
      <c r="H573" s="245">
        <v>300</v>
      </c>
      <c r="I573" s="189" t="s">
        <v>810</v>
      </c>
      <c r="J573" s="198" t="s">
        <v>15</v>
      </c>
      <c r="K573" s="294"/>
    </row>
    <row r="574" spans="1:15" x14ac:dyDescent="0.35">
      <c r="A574" s="174">
        <v>2020144</v>
      </c>
      <c r="B574" s="185">
        <v>44115</v>
      </c>
      <c r="C574" s="184">
        <v>2020</v>
      </c>
      <c r="D574" s="174" t="s">
        <v>812</v>
      </c>
      <c r="E574" s="174" t="s">
        <v>11</v>
      </c>
      <c r="F574" s="186" t="s">
        <v>106</v>
      </c>
      <c r="G574" s="189" t="s">
        <v>276</v>
      </c>
      <c r="H574" s="245">
        <v>1600</v>
      </c>
      <c r="I574" s="189" t="s">
        <v>810</v>
      </c>
      <c r="J574" s="198" t="s">
        <v>15</v>
      </c>
      <c r="K574" s="294"/>
      <c r="L574" s="2"/>
      <c r="M574" s="211"/>
      <c r="N574" s="211"/>
      <c r="O574" s="211"/>
    </row>
    <row r="575" spans="1:15" ht="15" thickBot="1" x14ac:dyDescent="0.4">
      <c r="A575" s="199">
        <v>2020148</v>
      </c>
      <c r="B575" s="200">
        <v>44114</v>
      </c>
      <c r="C575" s="201">
        <v>2020</v>
      </c>
      <c r="D575" s="202" t="s">
        <v>39</v>
      </c>
      <c r="E575" s="202" t="s">
        <v>20</v>
      </c>
      <c r="F575" s="203" t="s">
        <v>73</v>
      </c>
      <c r="G575" s="204" t="s">
        <v>588</v>
      </c>
      <c r="H575" s="247">
        <v>4000</v>
      </c>
      <c r="I575" s="204" t="s">
        <v>794</v>
      </c>
      <c r="J575" s="205" t="s">
        <v>15</v>
      </c>
      <c r="K575" s="294"/>
      <c r="L575" s="2"/>
    </row>
    <row r="576" spans="1:15" x14ac:dyDescent="0.35">
      <c r="A576" s="206">
        <v>2020150</v>
      </c>
      <c r="B576" s="207">
        <v>44120</v>
      </c>
      <c r="C576" s="208">
        <v>2020</v>
      </c>
      <c r="D576" s="206" t="s">
        <v>192</v>
      </c>
      <c r="E576" s="206" t="s">
        <v>20</v>
      </c>
      <c r="F576" s="206" t="s">
        <v>177</v>
      </c>
      <c r="G576" s="209" t="s">
        <v>214</v>
      </c>
      <c r="H576" s="248">
        <v>1700</v>
      </c>
      <c r="I576" s="209" t="s">
        <v>788</v>
      </c>
      <c r="J576" s="210" t="s">
        <v>76</v>
      </c>
      <c r="K576" s="294"/>
      <c r="L576" s="2"/>
    </row>
    <row r="577" spans="1:12" x14ac:dyDescent="0.35">
      <c r="A577" s="186">
        <v>2020155</v>
      </c>
      <c r="B577" s="187">
        <v>44120</v>
      </c>
      <c r="C577" s="188">
        <v>2020</v>
      </c>
      <c r="D577" s="186" t="s">
        <v>504</v>
      </c>
      <c r="E577" s="186" t="s">
        <v>11</v>
      </c>
      <c r="F577" s="186" t="s">
        <v>244</v>
      </c>
      <c r="G577" s="189" t="s">
        <v>195</v>
      </c>
      <c r="H577" s="245">
        <v>2000</v>
      </c>
      <c r="I577" s="189" t="s">
        <v>788</v>
      </c>
      <c r="J577" s="190" t="s">
        <v>34</v>
      </c>
      <c r="K577" s="294"/>
      <c r="L577" s="2"/>
    </row>
    <row r="578" spans="1:12" x14ac:dyDescent="0.35">
      <c r="A578" s="161">
        <v>2021001</v>
      </c>
      <c r="B578" s="160">
        <v>44202</v>
      </c>
      <c r="C578" s="82">
        <v>2021</v>
      </c>
      <c r="D578" s="164" t="s">
        <v>813</v>
      </c>
      <c r="E578" s="161" t="s">
        <v>11</v>
      </c>
      <c r="F578" s="161" t="s">
        <v>814</v>
      </c>
      <c r="G578" s="162" t="s">
        <v>241</v>
      </c>
      <c r="H578" s="249">
        <v>250</v>
      </c>
      <c r="I578" s="162" t="s">
        <v>810</v>
      </c>
      <c r="J578" s="165" t="s">
        <v>43</v>
      </c>
      <c r="K578" s="294"/>
      <c r="L578" s="2"/>
    </row>
    <row r="579" spans="1:12" x14ac:dyDescent="0.35">
      <c r="A579" s="161">
        <v>2021002</v>
      </c>
      <c r="B579" s="160">
        <v>44199</v>
      </c>
      <c r="C579" s="82">
        <v>2021</v>
      </c>
      <c r="D579" s="161" t="s">
        <v>19</v>
      </c>
      <c r="E579" s="161" t="s">
        <v>11</v>
      </c>
      <c r="F579" s="161" t="s">
        <v>126</v>
      </c>
      <c r="G579" s="162" t="s">
        <v>238</v>
      </c>
      <c r="H579" s="249">
        <v>6000</v>
      </c>
      <c r="I579" s="162" t="s">
        <v>794</v>
      </c>
      <c r="J579" s="165" t="s">
        <v>15</v>
      </c>
      <c r="K579" s="294"/>
      <c r="L579" s="2"/>
    </row>
    <row r="580" spans="1:12" x14ac:dyDescent="0.35">
      <c r="A580" s="161">
        <v>2021007</v>
      </c>
      <c r="B580" s="160">
        <v>44245</v>
      </c>
      <c r="C580" s="82">
        <v>2021</v>
      </c>
      <c r="D580" s="166" t="s">
        <v>816</v>
      </c>
      <c r="E580" s="161" t="s">
        <v>20</v>
      </c>
      <c r="F580" s="161" t="s">
        <v>190</v>
      </c>
      <c r="G580" s="162" t="s">
        <v>653</v>
      </c>
      <c r="H580" s="249">
        <v>2500</v>
      </c>
      <c r="I580" s="162" t="s">
        <v>810</v>
      </c>
      <c r="J580" s="165" t="s">
        <v>15</v>
      </c>
      <c r="K580" s="294"/>
      <c r="L580" s="2"/>
    </row>
    <row r="581" spans="1:12" x14ac:dyDescent="0.35">
      <c r="A581" s="161">
        <v>2021010</v>
      </c>
      <c r="B581" s="160">
        <v>44200</v>
      </c>
      <c r="C581" s="82">
        <v>2021</v>
      </c>
      <c r="D581" s="166" t="s">
        <v>569</v>
      </c>
      <c r="E581" s="161" t="s">
        <v>20</v>
      </c>
      <c r="F581" s="161" t="s">
        <v>177</v>
      </c>
      <c r="G581" s="162" t="s">
        <v>184</v>
      </c>
      <c r="H581" s="249">
        <v>1500</v>
      </c>
      <c r="I581" s="162" t="s">
        <v>788</v>
      </c>
      <c r="J581" s="165" t="s">
        <v>76</v>
      </c>
      <c r="K581" s="294"/>
      <c r="L581" s="2"/>
    </row>
    <row r="582" spans="1:12" x14ac:dyDescent="0.35">
      <c r="A582" s="161">
        <v>2021011</v>
      </c>
      <c r="B582" s="160">
        <v>44257</v>
      </c>
      <c r="C582" s="82">
        <v>2021</v>
      </c>
      <c r="D582" s="166" t="s">
        <v>405</v>
      </c>
      <c r="E582" s="161" t="s">
        <v>11</v>
      </c>
      <c r="F582" s="161" t="s">
        <v>493</v>
      </c>
      <c r="G582" s="162" t="s">
        <v>823</v>
      </c>
      <c r="H582" s="249">
        <v>400</v>
      </c>
      <c r="I582" s="162" t="s">
        <v>810</v>
      </c>
      <c r="J582" s="165" t="s">
        <v>15</v>
      </c>
      <c r="K582" s="294"/>
      <c r="L582" s="2"/>
    </row>
    <row r="583" spans="1:12" x14ac:dyDescent="0.35">
      <c r="A583" s="161">
        <v>2021012</v>
      </c>
      <c r="B583" s="160">
        <v>44263</v>
      </c>
      <c r="C583" s="82">
        <v>2021</v>
      </c>
      <c r="D583" s="164" t="s">
        <v>405</v>
      </c>
      <c r="E583" s="161" t="s">
        <v>11</v>
      </c>
      <c r="F583" s="161" t="s">
        <v>246</v>
      </c>
      <c r="G583" s="162" t="s">
        <v>303</v>
      </c>
      <c r="H583" s="249">
        <v>250</v>
      </c>
      <c r="I583" s="162" t="s">
        <v>810</v>
      </c>
      <c r="J583" s="165" t="s">
        <v>15</v>
      </c>
      <c r="K583" s="294"/>
      <c r="L583" s="2"/>
    </row>
    <row r="584" spans="1:12" x14ac:dyDescent="0.35">
      <c r="A584" s="161">
        <v>2021015</v>
      </c>
      <c r="B584" s="160">
        <v>44279</v>
      </c>
      <c r="C584" s="82">
        <v>2021</v>
      </c>
      <c r="D584" s="164" t="s">
        <v>154</v>
      </c>
      <c r="E584" s="161" t="s">
        <v>11</v>
      </c>
      <c r="F584" s="161" t="s">
        <v>528</v>
      </c>
      <c r="G584" s="162" t="s">
        <v>90</v>
      </c>
      <c r="H584" s="249">
        <v>100</v>
      </c>
      <c r="I584" s="162" t="s">
        <v>829</v>
      </c>
      <c r="J584" s="165" t="s">
        <v>15</v>
      </c>
      <c r="K584" s="294"/>
      <c r="L584" s="2"/>
    </row>
    <row r="585" spans="1:12" x14ac:dyDescent="0.35">
      <c r="A585" s="161">
        <v>2021017</v>
      </c>
      <c r="B585" s="160">
        <v>44281</v>
      </c>
      <c r="C585" s="82">
        <v>2021</v>
      </c>
      <c r="D585" s="166" t="s">
        <v>830</v>
      </c>
      <c r="E585" s="161" t="s">
        <v>20</v>
      </c>
      <c r="F585" s="161" t="s">
        <v>333</v>
      </c>
      <c r="G585" s="162" t="s">
        <v>107</v>
      </c>
      <c r="H585" s="249">
        <v>4000</v>
      </c>
      <c r="I585" s="162" t="s">
        <v>794</v>
      </c>
      <c r="J585" s="165" t="s">
        <v>15</v>
      </c>
      <c r="K585" s="294"/>
      <c r="L585" s="2"/>
    </row>
    <row r="586" spans="1:12" x14ac:dyDescent="0.35">
      <c r="A586" s="16">
        <v>2021019</v>
      </c>
      <c r="B586" s="22">
        <v>44255</v>
      </c>
      <c r="C586" s="79">
        <v>2021</v>
      </c>
      <c r="D586" s="104" t="s">
        <v>235</v>
      </c>
      <c r="E586" s="161" t="s">
        <v>11</v>
      </c>
      <c r="F586" s="161" t="s">
        <v>120</v>
      </c>
      <c r="G586" s="162" t="s">
        <v>422</v>
      </c>
      <c r="H586" s="249">
        <v>4300</v>
      </c>
      <c r="I586" s="162" t="s">
        <v>794</v>
      </c>
      <c r="J586" s="165" t="s">
        <v>15</v>
      </c>
      <c r="K586" s="294"/>
      <c r="L586" s="2"/>
    </row>
    <row r="587" spans="1:12" x14ac:dyDescent="0.35">
      <c r="A587" s="16">
        <v>2021021</v>
      </c>
      <c r="B587" s="22">
        <v>44290</v>
      </c>
      <c r="C587" s="79">
        <v>2021</v>
      </c>
      <c r="D587" s="16" t="s">
        <v>832</v>
      </c>
      <c r="E587" s="161" t="s">
        <v>45</v>
      </c>
      <c r="F587" s="161" t="s">
        <v>357</v>
      </c>
      <c r="G587" s="162" t="s">
        <v>833</v>
      </c>
      <c r="H587" s="249">
        <v>7800</v>
      </c>
      <c r="I587" s="162" t="s">
        <v>834</v>
      </c>
      <c r="J587" s="165" t="s">
        <v>15</v>
      </c>
      <c r="K587" s="294"/>
      <c r="L587" s="2"/>
    </row>
    <row r="588" spans="1:12" x14ac:dyDescent="0.35">
      <c r="A588" s="161">
        <v>2021022</v>
      </c>
      <c r="B588" s="160">
        <v>44258</v>
      </c>
      <c r="C588" s="82">
        <v>2021</v>
      </c>
      <c r="D588" s="166" t="s">
        <v>235</v>
      </c>
      <c r="E588" s="161" t="s">
        <v>20</v>
      </c>
      <c r="F588" s="161" t="s">
        <v>73</v>
      </c>
      <c r="G588" s="162" t="s">
        <v>469</v>
      </c>
      <c r="H588" s="249">
        <v>1800</v>
      </c>
      <c r="I588" s="162" t="s">
        <v>835</v>
      </c>
      <c r="J588" s="165" t="s">
        <v>15</v>
      </c>
      <c r="K588" s="294"/>
      <c r="L588" s="2"/>
    </row>
    <row r="589" spans="1:12" x14ac:dyDescent="0.35">
      <c r="A589" s="161">
        <v>2021026</v>
      </c>
      <c r="B589" s="160">
        <v>44303</v>
      </c>
      <c r="C589" s="82">
        <v>2021</v>
      </c>
      <c r="D589" s="166" t="s">
        <v>517</v>
      </c>
      <c r="E589" s="161" t="s">
        <v>11</v>
      </c>
      <c r="F589" s="161" t="s">
        <v>836</v>
      </c>
      <c r="G589" s="162" t="s">
        <v>465</v>
      </c>
      <c r="H589" s="249">
        <v>1500</v>
      </c>
      <c r="I589" s="162" t="s">
        <v>792</v>
      </c>
      <c r="J589" s="165" t="s">
        <v>15</v>
      </c>
      <c r="K589" s="294"/>
      <c r="L589" s="2"/>
    </row>
    <row r="590" spans="1:12" x14ac:dyDescent="0.35">
      <c r="A590" s="161">
        <v>2021027</v>
      </c>
      <c r="B590" s="160">
        <v>44303</v>
      </c>
      <c r="C590" s="82">
        <v>2021</v>
      </c>
      <c r="D590" s="166" t="s">
        <v>837</v>
      </c>
      <c r="E590" s="161" t="s">
        <v>11</v>
      </c>
      <c r="F590" s="161" t="s">
        <v>838</v>
      </c>
      <c r="G590" s="162" t="s">
        <v>839</v>
      </c>
      <c r="H590" s="249">
        <v>4000</v>
      </c>
      <c r="I590" s="162" t="s">
        <v>840</v>
      </c>
      <c r="J590" s="165" t="s">
        <v>34</v>
      </c>
      <c r="K590" s="294"/>
      <c r="L590" s="2"/>
    </row>
    <row r="591" spans="1:12" x14ac:dyDescent="0.35">
      <c r="A591" s="161">
        <v>2021030</v>
      </c>
      <c r="B591" s="160">
        <v>44298</v>
      </c>
      <c r="C591" s="82">
        <v>2021</v>
      </c>
      <c r="D591" s="166" t="s">
        <v>19</v>
      </c>
      <c r="E591" s="161" t="s">
        <v>11</v>
      </c>
      <c r="F591" s="161" t="s">
        <v>177</v>
      </c>
      <c r="G591" s="162" t="s">
        <v>314</v>
      </c>
      <c r="H591" s="249">
        <v>3200</v>
      </c>
      <c r="I591" s="162" t="s">
        <v>794</v>
      </c>
      <c r="J591" s="165" t="s">
        <v>15</v>
      </c>
      <c r="K591" s="294"/>
      <c r="L591" s="2"/>
    </row>
    <row r="592" spans="1:12" x14ac:dyDescent="0.35">
      <c r="A592" s="161">
        <v>2021031</v>
      </c>
      <c r="B592" s="160">
        <v>44284</v>
      </c>
      <c r="C592" s="82">
        <v>2021</v>
      </c>
      <c r="D592" s="166" t="s">
        <v>559</v>
      </c>
      <c r="E592" s="161" t="s">
        <v>11</v>
      </c>
      <c r="F592" s="161" t="s">
        <v>120</v>
      </c>
      <c r="G592" s="162" t="s">
        <v>59</v>
      </c>
      <c r="H592" s="249">
        <v>500</v>
      </c>
      <c r="I592" s="162" t="s">
        <v>841</v>
      </c>
      <c r="J592" s="165" t="s">
        <v>76</v>
      </c>
      <c r="K592" s="294"/>
      <c r="L592" s="2"/>
    </row>
    <row r="593" spans="1:38" x14ac:dyDescent="0.35">
      <c r="A593" s="161">
        <v>2021035</v>
      </c>
      <c r="B593" s="160">
        <v>44309</v>
      </c>
      <c r="C593" s="82">
        <v>2021</v>
      </c>
      <c r="D593" s="164" t="s">
        <v>842</v>
      </c>
      <c r="E593" s="161" t="s">
        <v>11</v>
      </c>
      <c r="F593" s="161" t="s">
        <v>843</v>
      </c>
      <c r="G593" s="162" t="s">
        <v>311</v>
      </c>
      <c r="H593" s="249">
        <v>20</v>
      </c>
      <c r="I593" s="162" t="s">
        <v>810</v>
      </c>
      <c r="J593" s="165" t="s">
        <v>34</v>
      </c>
      <c r="K593" s="294"/>
      <c r="L593" s="2"/>
    </row>
    <row r="594" spans="1:38" x14ac:dyDescent="0.35">
      <c r="A594" s="161">
        <v>2021041</v>
      </c>
      <c r="B594" s="160">
        <v>44312</v>
      </c>
      <c r="C594" s="82">
        <v>2021</v>
      </c>
      <c r="D594" s="166" t="s">
        <v>100</v>
      </c>
      <c r="E594" s="161" t="s">
        <v>45</v>
      </c>
      <c r="F594" s="161" t="s">
        <v>308</v>
      </c>
      <c r="G594" s="162" t="s">
        <v>844</v>
      </c>
      <c r="H594" s="249">
        <v>2400</v>
      </c>
      <c r="I594" s="162" t="s">
        <v>810</v>
      </c>
      <c r="J594" s="165" t="s">
        <v>15</v>
      </c>
      <c r="K594" s="294"/>
      <c r="L594" s="2"/>
    </row>
    <row r="595" spans="1:38" x14ac:dyDescent="0.35">
      <c r="A595" s="161">
        <v>2021042</v>
      </c>
      <c r="B595" s="160">
        <v>44311</v>
      </c>
      <c r="C595" s="82">
        <v>2021</v>
      </c>
      <c r="D595" s="164" t="s">
        <v>845</v>
      </c>
      <c r="E595" s="161" t="s">
        <v>11</v>
      </c>
      <c r="F595" s="161" t="s">
        <v>846</v>
      </c>
      <c r="G595" s="162" t="s">
        <v>847</v>
      </c>
      <c r="H595" s="250">
        <v>100</v>
      </c>
      <c r="I595" s="162" t="s">
        <v>792</v>
      </c>
      <c r="J595" s="165" t="s">
        <v>43</v>
      </c>
      <c r="K595" s="294"/>
      <c r="L595" s="2"/>
    </row>
    <row r="596" spans="1:38" x14ac:dyDescent="0.35">
      <c r="A596" s="16">
        <v>2021047</v>
      </c>
      <c r="B596" s="22">
        <v>44317</v>
      </c>
      <c r="C596" s="79">
        <v>2021</v>
      </c>
      <c r="D596" s="16" t="s">
        <v>848</v>
      </c>
      <c r="E596" s="16" t="s">
        <v>20</v>
      </c>
      <c r="F596" s="161" t="s">
        <v>849</v>
      </c>
      <c r="G596" s="162" t="s">
        <v>640</v>
      </c>
      <c r="H596" s="249">
        <v>3600</v>
      </c>
      <c r="I596" s="162" t="s">
        <v>810</v>
      </c>
      <c r="J596" s="165" t="s">
        <v>34</v>
      </c>
      <c r="K596" s="294"/>
      <c r="L596" s="2"/>
    </row>
    <row r="597" spans="1:38" x14ac:dyDescent="0.35">
      <c r="A597" s="16">
        <v>2021049</v>
      </c>
      <c r="B597" s="22">
        <v>44317</v>
      </c>
      <c r="C597" s="79">
        <v>2021</v>
      </c>
      <c r="D597" s="16" t="s">
        <v>100</v>
      </c>
      <c r="E597" s="16" t="s">
        <v>11</v>
      </c>
      <c r="F597" s="161" t="s">
        <v>471</v>
      </c>
      <c r="G597" s="162" t="s">
        <v>850</v>
      </c>
      <c r="H597" s="249">
        <v>1000</v>
      </c>
      <c r="I597" s="162" t="s">
        <v>851</v>
      </c>
      <c r="J597" s="165" t="s">
        <v>34</v>
      </c>
      <c r="K597" s="294"/>
      <c r="L597" s="2"/>
    </row>
    <row r="598" spans="1:38" x14ac:dyDescent="0.35">
      <c r="A598" s="16">
        <v>2021055</v>
      </c>
      <c r="B598" s="22">
        <v>44326</v>
      </c>
      <c r="C598" s="79">
        <v>2021</v>
      </c>
      <c r="D598" s="16" t="s">
        <v>595</v>
      </c>
      <c r="E598" s="16" t="s">
        <v>20</v>
      </c>
      <c r="F598" s="161" t="s">
        <v>852</v>
      </c>
      <c r="G598" s="162" t="s">
        <v>853</v>
      </c>
      <c r="H598" s="249">
        <v>2200</v>
      </c>
      <c r="I598" s="162" t="s">
        <v>854</v>
      </c>
      <c r="J598" s="165" t="s">
        <v>76</v>
      </c>
      <c r="K598" s="294"/>
      <c r="L598" s="2"/>
    </row>
    <row r="599" spans="1:38" x14ac:dyDescent="0.35">
      <c r="A599" s="161">
        <v>2021057</v>
      </c>
      <c r="B599" s="160">
        <v>44340</v>
      </c>
      <c r="C599" s="82">
        <v>2021</v>
      </c>
      <c r="D599" s="164" t="s">
        <v>855</v>
      </c>
      <c r="E599" s="161" t="s">
        <v>11</v>
      </c>
      <c r="F599" s="161" t="s">
        <v>856</v>
      </c>
      <c r="G599" s="162" t="s">
        <v>857</v>
      </c>
      <c r="H599" s="250">
        <v>700</v>
      </c>
      <c r="I599" s="162" t="s">
        <v>792</v>
      </c>
      <c r="J599" s="165" t="s">
        <v>34</v>
      </c>
      <c r="K599" s="294"/>
      <c r="L599" s="2"/>
    </row>
    <row r="600" spans="1:38" x14ac:dyDescent="0.35">
      <c r="A600" s="161">
        <v>2021066</v>
      </c>
      <c r="B600" s="160">
        <v>44347</v>
      </c>
      <c r="C600" s="82">
        <v>2021</v>
      </c>
      <c r="D600" s="166" t="s">
        <v>19</v>
      </c>
      <c r="E600" s="161" t="s">
        <v>20</v>
      </c>
      <c r="F600" s="161" t="s">
        <v>554</v>
      </c>
      <c r="G600" s="162" t="s">
        <v>222</v>
      </c>
      <c r="H600" s="250">
        <v>9500</v>
      </c>
      <c r="I600" s="162" t="s">
        <v>794</v>
      </c>
      <c r="J600" s="165" t="s">
        <v>34</v>
      </c>
      <c r="K600" s="294"/>
      <c r="L600" s="2"/>
    </row>
    <row r="601" spans="1:38" x14ac:dyDescent="0.35">
      <c r="A601" s="161">
        <v>2021071</v>
      </c>
      <c r="B601" s="160">
        <v>44350</v>
      </c>
      <c r="C601" s="82">
        <v>2021</v>
      </c>
      <c r="D601" s="166" t="s">
        <v>860</v>
      </c>
      <c r="E601" s="161" t="s">
        <v>45</v>
      </c>
      <c r="F601" s="161" t="s">
        <v>608</v>
      </c>
      <c r="G601" s="162" t="s">
        <v>603</v>
      </c>
      <c r="H601" s="249">
        <v>1000</v>
      </c>
      <c r="I601" s="162" t="s">
        <v>861</v>
      </c>
      <c r="J601" s="165" t="s">
        <v>76</v>
      </c>
      <c r="K601" s="294"/>
      <c r="L601" s="2"/>
      <c r="AK601" s="67"/>
    </row>
    <row r="602" spans="1:38" x14ac:dyDescent="0.35">
      <c r="A602" s="212">
        <v>2021074</v>
      </c>
      <c r="B602" s="213">
        <v>44355</v>
      </c>
      <c r="C602" s="214">
        <v>2021</v>
      </c>
      <c r="D602" s="215" t="s">
        <v>863</v>
      </c>
      <c r="E602" s="212" t="s">
        <v>11</v>
      </c>
      <c r="F602" s="212" t="s">
        <v>864</v>
      </c>
      <c r="G602" s="216" t="s">
        <v>131</v>
      </c>
      <c r="H602" s="251">
        <v>3000</v>
      </c>
      <c r="I602" s="216" t="s">
        <v>865</v>
      </c>
      <c r="J602" s="217" t="s">
        <v>76</v>
      </c>
      <c r="K602" s="294"/>
      <c r="L602" s="2"/>
      <c r="AL602" s="1"/>
    </row>
    <row r="603" spans="1:38" x14ac:dyDescent="0.35">
      <c r="A603" s="161">
        <v>2021075</v>
      </c>
      <c r="B603" s="160">
        <v>44350</v>
      </c>
      <c r="C603" s="82">
        <v>2021</v>
      </c>
      <c r="D603" s="166" t="s">
        <v>866</v>
      </c>
      <c r="E603" s="161" t="s">
        <v>11</v>
      </c>
      <c r="F603" s="161" t="s">
        <v>177</v>
      </c>
      <c r="G603" s="162" t="s">
        <v>171</v>
      </c>
      <c r="H603" s="249">
        <v>4000</v>
      </c>
      <c r="I603" s="162" t="s">
        <v>794</v>
      </c>
      <c r="J603" s="165" t="s">
        <v>15</v>
      </c>
      <c r="K603" s="294"/>
      <c r="L603" s="2"/>
    </row>
    <row r="604" spans="1:38" x14ac:dyDescent="0.35">
      <c r="A604" s="212">
        <v>2021077</v>
      </c>
      <c r="B604" s="213">
        <v>44355</v>
      </c>
      <c r="C604" s="214">
        <v>2021</v>
      </c>
      <c r="D604" s="215" t="s">
        <v>44</v>
      </c>
      <c r="E604" s="212" t="s">
        <v>11</v>
      </c>
      <c r="F604" s="212" t="s">
        <v>85</v>
      </c>
      <c r="G604" s="216" t="s">
        <v>615</v>
      </c>
      <c r="H604" s="251">
        <v>6100</v>
      </c>
      <c r="I604" s="216" t="s">
        <v>868</v>
      </c>
      <c r="J604" s="217" t="s">
        <v>76</v>
      </c>
      <c r="K604" s="294"/>
      <c r="L604" s="2"/>
    </row>
    <row r="605" spans="1:38" x14ac:dyDescent="0.35">
      <c r="A605" s="212">
        <v>2021078</v>
      </c>
      <c r="B605" s="213">
        <v>44356</v>
      </c>
      <c r="C605" s="214">
        <v>2021</v>
      </c>
      <c r="D605" s="215" t="s">
        <v>217</v>
      </c>
      <c r="E605" s="212" t="s">
        <v>11</v>
      </c>
      <c r="F605" s="212" t="s">
        <v>557</v>
      </c>
      <c r="G605" s="216" t="s">
        <v>102</v>
      </c>
      <c r="H605" s="251">
        <v>2000</v>
      </c>
      <c r="I605" s="216" t="s">
        <v>870</v>
      </c>
      <c r="J605" s="217" t="s">
        <v>76</v>
      </c>
      <c r="K605" s="294"/>
      <c r="L605" s="2"/>
    </row>
    <row r="606" spans="1:38" x14ac:dyDescent="0.35">
      <c r="A606" s="212">
        <v>2021091</v>
      </c>
      <c r="B606" s="213">
        <v>44365</v>
      </c>
      <c r="C606" s="214">
        <v>2021</v>
      </c>
      <c r="D606" s="218" t="s">
        <v>11</v>
      </c>
      <c r="E606" s="212" t="s">
        <v>11</v>
      </c>
      <c r="F606" s="212" t="s">
        <v>218</v>
      </c>
      <c r="G606" s="216" t="s">
        <v>211</v>
      </c>
      <c r="H606" s="251">
        <v>100</v>
      </c>
      <c r="I606" s="216" t="s">
        <v>810</v>
      </c>
      <c r="J606" s="217" t="s">
        <v>15</v>
      </c>
      <c r="K606" s="294"/>
      <c r="L606" s="2"/>
    </row>
    <row r="607" spans="1:38" x14ac:dyDescent="0.35">
      <c r="A607" s="212">
        <v>2021102</v>
      </c>
      <c r="B607" s="213">
        <v>44378</v>
      </c>
      <c r="C607" s="214">
        <v>2021</v>
      </c>
      <c r="D607" s="215" t="s">
        <v>873</v>
      </c>
      <c r="E607" s="212" t="s">
        <v>20</v>
      </c>
      <c r="F607" s="212" t="s">
        <v>58</v>
      </c>
      <c r="G607" s="216" t="s">
        <v>874</v>
      </c>
      <c r="H607" s="251">
        <v>9500</v>
      </c>
      <c r="I607" s="216" t="s">
        <v>794</v>
      </c>
      <c r="J607" s="217" t="s">
        <v>76</v>
      </c>
      <c r="K607" s="294"/>
      <c r="L607" s="2"/>
    </row>
    <row r="608" spans="1:38" x14ac:dyDescent="0.35">
      <c r="A608" s="161">
        <v>2021106</v>
      </c>
      <c r="B608" s="160">
        <v>44371</v>
      </c>
      <c r="C608" s="82">
        <v>2021</v>
      </c>
      <c r="D608" s="166" t="s">
        <v>875</v>
      </c>
      <c r="E608" s="161" t="s">
        <v>45</v>
      </c>
      <c r="F608" s="161" t="s">
        <v>403</v>
      </c>
      <c r="G608" s="162" t="s">
        <v>324</v>
      </c>
      <c r="H608" s="250">
        <v>19000</v>
      </c>
      <c r="I608" s="162" t="s">
        <v>810</v>
      </c>
      <c r="J608" s="165" t="s">
        <v>76</v>
      </c>
      <c r="K608" s="294"/>
      <c r="L608" s="2"/>
    </row>
    <row r="609" spans="1:12" x14ac:dyDescent="0.35">
      <c r="A609" s="161">
        <v>2021108</v>
      </c>
      <c r="B609" s="160">
        <v>44385</v>
      </c>
      <c r="C609" s="82">
        <v>2021</v>
      </c>
      <c r="D609" s="166" t="s">
        <v>876</v>
      </c>
      <c r="E609" s="161" t="s">
        <v>20</v>
      </c>
      <c r="F609" s="161" t="s">
        <v>46</v>
      </c>
      <c r="G609" s="162" t="s">
        <v>127</v>
      </c>
      <c r="H609" s="250">
        <v>10000</v>
      </c>
      <c r="I609" s="162" t="s">
        <v>794</v>
      </c>
      <c r="J609" s="165" t="s">
        <v>34</v>
      </c>
      <c r="K609" s="294"/>
      <c r="L609" s="2"/>
    </row>
    <row r="610" spans="1:12" x14ac:dyDescent="0.35">
      <c r="A610" s="161">
        <v>2021109</v>
      </c>
      <c r="B610" s="160">
        <v>44346</v>
      </c>
      <c r="C610" s="82">
        <v>2021</v>
      </c>
      <c r="D610" s="166" t="s">
        <v>877</v>
      </c>
      <c r="E610" s="161" t="s">
        <v>11</v>
      </c>
      <c r="F610" s="161" t="s">
        <v>397</v>
      </c>
      <c r="G610" s="162" t="s">
        <v>649</v>
      </c>
      <c r="H610" s="250">
        <v>4700</v>
      </c>
      <c r="I610" s="162" t="s">
        <v>810</v>
      </c>
      <c r="J610" s="165" t="s">
        <v>15</v>
      </c>
      <c r="K610" s="294"/>
      <c r="L610" s="2"/>
    </row>
    <row r="611" spans="1:12" x14ac:dyDescent="0.35">
      <c r="A611" s="161">
        <v>2021110</v>
      </c>
      <c r="B611" s="160">
        <v>44385</v>
      </c>
      <c r="C611" s="82">
        <v>2021</v>
      </c>
      <c r="D611" s="166" t="s">
        <v>878</v>
      </c>
      <c r="E611" s="161" t="s">
        <v>11</v>
      </c>
      <c r="F611" s="161" t="s">
        <v>360</v>
      </c>
      <c r="G611" s="162" t="s">
        <v>191</v>
      </c>
      <c r="H611" s="250">
        <v>4000</v>
      </c>
      <c r="I611" s="162" t="s">
        <v>794</v>
      </c>
      <c r="J611" s="165" t="s">
        <v>15</v>
      </c>
      <c r="K611" s="294"/>
      <c r="L611" s="2"/>
    </row>
    <row r="612" spans="1:12" x14ac:dyDescent="0.35">
      <c r="A612" s="161">
        <v>2021111</v>
      </c>
      <c r="B612" s="160">
        <v>44384</v>
      </c>
      <c r="C612" s="82">
        <v>2021</v>
      </c>
      <c r="D612" s="166" t="s">
        <v>860</v>
      </c>
      <c r="E612" s="161" t="s">
        <v>11</v>
      </c>
      <c r="F612" s="161" t="s">
        <v>215</v>
      </c>
      <c r="G612" s="162" t="s">
        <v>157</v>
      </c>
      <c r="H612" s="250">
        <v>1100</v>
      </c>
      <c r="I612" s="162" t="s">
        <v>879</v>
      </c>
      <c r="J612" s="165" t="s">
        <v>15</v>
      </c>
      <c r="K612" s="294"/>
      <c r="L612" s="2"/>
    </row>
    <row r="613" spans="1:12" x14ac:dyDescent="0.35">
      <c r="A613" s="161">
        <v>2021116</v>
      </c>
      <c r="B613" s="160">
        <v>44391</v>
      </c>
      <c r="C613" s="82">
        <v>2021</v>
      </c>
      <c r="D613" s="164" t="s">
        <v>11</v>
      </c>
      <c r="E613" s="161" t="s">
        <v>11</v>
      </c>
      <c r="F613" s="161" t="s">
        <v>880</v>
      </c>
      <c r="G613" s="162" t="s">
        <v>673</v>
      </c>
      <c r="H613" s="250">
        <v>196</v>
      </c>
      <c r="I613" s="162" t="s">
        <v>881</v>
      </c>
      <c r="J613" s="165" t="s">
        <v>34</v>
      </c>
      <c r="K613" s="294"/>
      <c r="L613" s="2"/>
    </row>
    <row r="614" spans="1:12" x14ac:dyDescent="0.35">
      <c r="A614" s="161">
        <v>2021130</v>
      </c>
      <c r="B614" s="160">
        <v>44398</v>
      </c>
      <c r="C614" s="82">
        <v>2021</v>
      </c>
      <c r="D614" s="164" t="s">
        <v>25</v>
      </c>
      <c r="E614" s="161" t="s">
        <v>11</v>
      </c>
      <c r="F614" s="161" t="s">
        <v>882</v>
      </c>
      <c r="G614" s="162" t="s">
        <v>71</v>
      </c>
      <c r="H614" s="250">
        <v>450</v>
      </c>
      <c r="I614" s="162" t="s">
        <v>810</v>
      </c>
      <c r="J614" s="165" t="s">
        <v>15</v>
      </c>
      <c r="K614" s="294"/>
      <c r="L614" s="2"/>
    </row>
    <row r="615" spans="1:12" x14ac:dyDescent="0.35">
      <c r="A615" s="161">
        <v>2021134</v>
      </c>
      <c r="B615" s="160">
        <v>44409</v>
      </c>
      <c r="C615" s="82">
        <v>2021</v>
      </c>
      <c r="D615" s="166" t="s">
        <v>192</v>
      </c>
      <c r="E615" s="161" t="s">
        <v>11</v>
      </c>
      <c r="F615" s="161" t="s">
        <v>70</v>
      </c>
      <c r="G615" s="162" t="s">
        <v>41</v>
      </c>
      <c r="H615" s="250">
        <v>7200</v>
      </c>
      <c r="I615" s="162" t="s">
        <v>794</v>
      </c>
      <c r="J615" s="165" t="s">
        <v>15</v>
      </c>
      <c r="K615" s="294"/>
      <c r="L615" s="2"/>
    </row>
    <row r="616" spans="1:12" x14ac:dyDescent="0.35">
      <c r="A616" s="161">
        <v>2021138</v>
      </c>
      <c r="B616" s="160">
        <v>44410</v>
      </c>
      <c r="C616" s="82">
        <v>2021</v>
      </c>
      <c r="D616" s="166" t="s">
        <v>53</v>
      </c>
      <c r="E616" s="161" t="s">
        <v>11</v>
      </c>
      <c r="F616" s="161" t="s">
        <v>403</v>
      </c>
      <c r="G616" s="162" t="s">
        <v>592</v>
      </c>
      <c r="H616" s="250">
        <v>2100</v>
      </c>
      <c r="I616" s="162" t="s">
        <v>883</v>
      </c>
      <c r="J616" s="165" t="s">
        <v>76</v>
      </c>
      <c r="K616" s="294"/>
      <c r="L616" s="2"/>
    </row>
    <row r="617" spans="1:12" x14ac:dyDescent="0.35">
      <c r="A617" s="161">
        <v>2021140</v>
      </c>
      <c r="B617" s="160">
        <v>44402</v>
      </c>
      <c r="C617" s="82">
        <v>2021</v>
      </c>
      <c r="D617" s="166" t="s">
        <v>44</v>
      </c>
      <c r="E617" s="161" t="s">
        <v>20</v>
      </c>
      <c r="F617" s="161" t="s">
        <v>403</v>
      </c>
      <c r="G617" s="162" t="s">
        <v>592</v>
      </c>
      <c r="H617" s="250">
        <v>2500</v>
      </c>
      <c r="I617" s="162" t="s">
        <v>865</v>
      </c>
      <c r="J617" s="165" t="s">
        <v>15</v>
      </c>
      <c r="K617" s="294"/>
      <c r="L617" s="2"/>
    </row>
    <row r="618" spans="1:12" x14ac:dyDescent="0.35">
      <c r="A618" s="161">
        <v>2021149</v>
      </c>
      <c r="B618" s="160">
        <v>44422</v>
      </c>
      <c r="C618" s="82">
        <v>2021</v>
      </c>
      <c r="D618" s="166" t="s">
        <v>884</v>
      </c>
      <c r="E618" s="161" t="s">
        <v>11</v>
      </c>
      <c r="F618" s="161" t="s">
        <v>406</v>
      </c>
      <c r="G618" s="162" t="s">
        <v>885</v>
      </c>
      <c r="H618" s="250">
        <v>2200</v>
      </c>
      <c r="I618" s="162" t="s">
        <v>810</v>
      </c>
      <c r="J618" s="165" t="s">
        <v>15</v>
      </c>
      <c r="K618" s="294"/>
      <c r="L618" s="2"/>
    </row>
    <row r="619" spans="1:12" x14ac:dyDescent="0.35">
      <c r="A619" s="161">
        <v>2021151</v>
      </c>
      <c r="B619" s="160">
        <v>44424</v>
      </c>
      <c r="C619" s="82">
        <v>2021</v>
      </c>
      <c r="D619" s="166" t="s">
        <v>478</v>
      </c>
      <c r="E619" s="161" t="s">
        <v>11</v>
      </c>
      <c r="F619" s="161" t="s">
        <v>886</v>
      </c>
      <c r="G619" s="162" t="s">
        <v>720</v>
      </c>
      <c r="H619" s="250">
        <v>1200</v>
      </c>
      <c r="I619" s="162" t="s">
        <v>881</v>
      </c>
      <c r="J619" s="165" t="s">
        <v>15</v>
      </c>
      <c r="K619" s="294"/>
      <c r="L619" s="2"/>
    </row>
    <row r="620" spans="1:12" x14ac:dyDescent="0.35">
      <c r="A620" s="161">
        <v>2021154</v>
      </c>
      <c r="B620" s="160">
        <v>44420</v>
      </c>
      <c r="C620" s="82">
        <v>2021</v>
      </c>
      <c r="D620" s="166" t="s">
        <v>887</v>
      </c>
      <c r="E620" s="161" t="s">
        <v>11</v>
      </c>
      <c r="F620" s="161" t="s">
        <v>213</v>
      </c>
      <c r="G620" s="162" t="s">
        <v>402</v>
      </c>
      <c r="H620" s="250">
        <v>2100</v>
      </c>
      <c r="I620" s="162" t="s">
        <v>810</v>
      </c>
      <c r="J620" s="165" t="s">
        <v>34</v>
      </c>
      <c r="K620" s="294"/>
      <c r="L620" s="2"/>
    </row>
    <row r="621" spans="1:12" x14ac:dyDescent="0.35">
      <c r="A621" s="161">
        <v>2021155</v>
      </c>
      <c r="B621" s="160">
        <v>44428</v>
      </c>
      <c r="C621" s="82">
        <v>2021</v>
      </c>
      <c r="D621" s="166" t="s">
        <v>53</v>
      </c>
      <c r="E621" s="161" t="s">
        <v>20</v>
      </c>
      <c r="F621" s="161" t="s">
        <v>548</v>
      </c>
      <c r="G621" s="162" t="s">
        <v>59</v>
      </c>
      <c r="H621" s="250">
        <v>10500</v>
      </c>
      <c r="I621" s="162" t="s">
        <v>794</v>
      </c>
      <c r="J621" s="165" t="s">
        <v>15</v>
      </c>
      <c r="K621" s="294"/>
      <c r="L621" s="2"/>
    </row>
    <row r="622" spans="1:12" x14ac:dyDescent="0.35">
      <c r="A622" s="16">
        <v>2021156</v>
      </c>
      <c r="B622" s="22">
        <v>44419</v>
      </c>
      <c r="C622" s="82">
        <v>2021</v>
      </c>
      <c r="D622" s="301" t="s">
        <v>267</v>
      </c>
      <c r="E622" s="16" t="s">
        <v>11</v>
      </c>
      <c r="F622" s="161" t="s">
        <v>163</v>
      </c>
      <c r="G622" s="162" t="s">
        <v>885</v>
      </c>
      <c r="H622" s="250">
        <v>200</v>
      </c>
      <c r="I622" s="162" t="s">
        <v>810</v>
      </c>
      <c r="J622" s="165" t="s">
        <v>15</v>
      </c>
      <c r="K622" s="294"/>
      <c r="L622" s="2"/>
    </row>
    <row r="623" spans="1:12" x14ac:dyDescent="0.35">
      <c r="A623" s="161">
        <v>2021158</v>
      </c>
      <c r="B623" s="160">
        <v>44429</v>
      </c>
      <c r="C623" s="82">
        <v>2021</v>
      </c>
      <c r="D623" s="161" t="s">
        <v>53</v>
      </c>
      <c r="E623" s="161" t="s">
        <v>11</v>
      </c>
      <c r="F623" s="161" t="s">
        <v>21</v>
      </c>
      <c r="G623" s="162" t="s">
        <v>107</v>
      </c>
      <c r="H623" s="250">
        <v>4500</v>
      </c>
      <c r="I623" s="162" t="s">
        <v>794</v>
      </c>
      <c r="J623" s="165" t="s">
        <v>76</v>
      </c>
      <c r="K623" s="294"/>
      <c r="L623" s="2"/>
    </row>
    <row r="624" spans="1:12" x14ac:dyDescent="0.35">
      <c r="A624" s="161">
        <v>2021162</v>
      </c>
      <c r="B624" s="160">
        <v>44436</v>
      </c>
      <c r="C624" s="82">
        <v>2021</v>
      </c>
      <c r="D624" s="161" t="s">
        <v>44</v>
      </c>
      <c r="E624" s="161" t="s">
        <v>11</v>
      </c>
      <c r="F624" s="161" t="s">
        <v>93</v>
      </c>
      <c r="G624" s="162" t="s">
        <v>94</v>
      </c>
      <c r="H624" s="250">
        <v>300</v>
      </c>
      <c r="I624" s="162" t="s">
        <v>888</v>
      </c>
      <c r="J624" s="165" t="s">
        <v>76</v>
      </c>
      <c r="K624" s="294"/>
      <c r="L624" s="2"/>
    </row>
    <row r="625" spans="1:12" x14ac:dyDescent="0.35">
      <c r="A625" s="161">
        <v>2021168</v>
      </c>
      <c r="B625" s="160">
        <v>44436</v>
      </c>
      <c r="C625" s="82">
        <v>2021</v>
      </c>
      <c r="D625" s="161" t="s">
        <v>44</v>
      </c>
      <c r="E625" s="161" t="s">
        <v>45</v>
      </c>
      <c r="F625" s="161" t="s">
        <v>889</v>
      </c>
      <c r="G625" s="162" t="s">
        <v>147</v>
      </c>
      <c r="H625" s="250">
        <v>7000</v>
      </c>
      <c r="I625" s="162" t="s">
        <v>890</v>
      </c>
      <c r="J625" s="165" t="s">
        <v>76</v>
      </c>
      <c r="K625" s="294"/>
      <c r="L625" s="2"/>
    </row>
    <row r="626" spans="1:12" x14ac:dyDescent="0.35">
      <c r="A626" s="161">
        <v>2021171</v>
      </c>
      <c r="B626" s="160">
        <v>44444</v>
      </c>
      <c r="C626" s="82">
        <v>2021</v>
      </c>
      <c r="D626" s="161" t="s">
        <v>44</v>
      </c>
      <c r="E626" s="161" t="s">
        <v>11</v>
      </c>
      <c r="F626" s="161" t="s">
        <v>891</v>
      </c>
      <c r="G626" s="162" t="s">
        <v>892</v>
      </c>
      <c r="H626" s="250">
        <v>450</v>
      </c>
      <c r="I626" s="162" t="s">
        <v>893</v>
      </c>
      <c r="J626" s="165" t="s">
        <v>76</v>
      </c>
      <c r="K626" s="294"/>
      <c r="L626" s="2"/>
    </row>
    <row r="627" spans="1:12" x14ac:dyDescent="0.35">
      <c r="A627" s="161">
        <v>2021176</v>
      </c>
      <c r="B627" s="160">
        <v>44421</v>
      </c>
      <c r="C627" s="82">
        <v>2021</v>
      </c>
      <c r="D627" s="161" t="s">
        <v>19</v>
      </c>
      <c r="E627" s="161" t="s">
        <v>45</v>
      </c>
      <c r="F627" s="161" t="s">
        <v>257</v>
      </c>
      <c r="G627" s="162" t="s">
        <v>894</v>
      </c>
      <c r="H627" s="250">
        <v>350</v>
      </c>
      <c r="I627" s="162" t="s">
        <v>865</v>
      </c>
      <c r="J627" s="165" t="s">
        <v>76</v>
      </c>
      <c r="K627" s="294"/>
      <c r="L627" s="2"/>
    </row>
    <row r="628" spans="1:12" x14ac:dyDescent="0.35">
      <c r="A628" s="161">
        <v>2021179</v>
      </c>
      <c r="B628" s="160">
        <v>44448</v>
      </c>
      <c r="C628" s="82">
        <v>2021</v>
      </c>
      <c r="D628" s="161" t="s">
        <v>44</v>
      </c>
      <c r="E628" s="161" t="s">
        <v>20</v>
      </c>
      <c r="F628" s="161" t="s">
        <v>895</v>
      </c>
      <c r="G628" s="162" t="s">
        <v>896</v>
      </c>
      <c r="H628" s="250">
        <v>4000</v>
      </c>
      <c r="I628" s="162" t="s">
        <v>806</v>
      </c>
      <c r="J628" s="165" t="s">
        <v>15</v>
      </c>
      <c r="K628" s="294"/>
      <c r="L628" s="2"/>
    </row>
    <row r="629" spans="1:12" x14ac:dyDescent="0.35">
      <c r="A629" s="161">
        <v>2021180</v>
      </c>
      <c r="B629" s="160">
        <v>44452</v>
      </c>
      <c r="C629" s="82">
        <v>2021</v>
      </c>
      <c r="D629" s="161" t="s">
        <v>44</v>
      </c>
      <c r="E629" s="161" t="s">
        <v>20</v>
      </c>
      <c r="F629" s="161" t="s">
        <v>471</v>
      </c>
      <c r="G629" s="162" t="s">
        <v>276</v>
      </c>
      <c r="H629" s="250">
        <v>2700</v>
      </c>
      <c r="I629" s="162" t="s">
        <v>806</v>
      </c>
      <c r="J629" s="165" t="s">
        <v>76</v>
      </c>
      <c r="K629" s="294"/>
      <c r="L629" s="2"/>
    </row>
    <row r="630" spans="1:12" x14ac:dyDescent="0.35">
      <c r="A630" s="161">
        <v>2021183</v>
      </c>
      <c r="B630" s="160">
        <v>44449</v>
      </c>
      <c r="C630" s="82">
        <v>2021</v>
      </c>
      <c r="D630" s="161" t="s">
        <v>694</v>
      </c>
      <c r="E630" s="161" t="s">
        <v>11</v>
      </c>
      <c r="F630" s="161" t="s">
        <v>116</v>
      </c>
      <c r="G630" s="162" t="s">
        <v>423</v>
      </c>
      <c r="H630" s="250">
        <v>2300</v>
      </c>
      <c r="I630" s="162" t="s">
        <v>810</v>
      </c>
      <c r="J630" s="165" t="s">
        <v>76</v>
      </c>
      <c r="K630" s="294"/>
      <c r="L630" s="2"/>
    </row>
    <row r="631" spans="1:12" x14ac:dyDescent="0.35">
      <c r="A631" s="161">
        <v>2021195</v>
      </c>
      <c r="B631" s="160">
        <v>44455</v>
      </c>
      <c r="C631" s="82">
        <v>2021</v>
      </c>
      <c r="D631" s="161" t="s">
        <v>19</v>
      </c>
      <c r="E631" s="161" t="s">
        <v>20</v>
      </c>
      <c r="F631" s="161" t="s">
        <v>177</v>
      </c>
      <c r="G631" s="162" t="s">
        <v>63</v>
      </c>
      <c r="H631" s="250">
        <v>2000</v>
      </c>
      <c r="I631" s="162" t="s">
        <v>788</v>
      </c>
      <c r="J631" s="165" t="s">
        <v>34</v>
      </c>
      <c r="K631" s="294"/>
      <c r="L631" s="2"/>
    </row>
    <row r="632" spans="1:12" x14ac:dyDescent="0.35">
      <c r="A632" s="161">
        <v>2021196</v>
      </c>
      <c r="B632" s="160">
        <v>44437</v>
      </c>
      <c r="C632" s="82">
        <v>2021</v>
      </c>
      <c r="D632" s="161" t="s">
        <v>53</v>
      </c>
      <c r="E632" s="161" t="s">
        <v>11</v>
      </c>
      <c r="F632" s="161" t="s">
        <v>73</v>
      </c>
      <c r="G632" s="162" t="s">
        <v>377</v>
      </c>
      <c r="H632" s="250">
        <v>1000</v>
      </c>
      <c r="I632" s="162" t="s">
        <v>788</v>
      </c>
      <c r="J632" s="165" t="s">
        <v>76</v>
      </c>
      <c r="K632" s="294"/>
      <c r="L632" s="2"/>
    </row>
    <row r="633" spans="1:12" x14ac:dyDescent="0.35">
      <c r="A633" s="161">
        <v>2021198</v>
      </c>
      <c r="B633" s="160">
        <v>44466</v>
      </c>
      <c r="C633" s="82">
        <v>2021</v>
      </c>
      <c r="D633" s="161" t="s">
        <v>393</v>
      </c>
      <c r="E633" s="161" t="s">
        <v>20</v>
      </c>
      <c r="F633" s="161" t="s">
        <v>897</v>
      </c>
      <c r="G633" s="162" t="s">
        <v>171</v>
      </c>
      <c r="H633" s="250">
        <v>9000</v>
      </c>
      <c r="I633" s="162" t="s">
        <v>810</v>
      </c>
      <c r="J633" s="165" t="s">
        <v>15</v>
      </c>
      <c r="K633" s="294"/>
      <c r="L633" s="2"/>
    </row>
    <row r="634" spans="1:12" x14ac:dyDescent="0.35">
      <c r="A634" s="161">
        <v>2021200</v>
      </c>
      <c r="B634" s="160">
        <v>44468</v>
      </c>
      <c r="C634" s="82">
        <v>2021</v>
      </c>
      <c r="D634" s="161" t="s">
        <v>100</v>
      </c>
      <c r="E634" s="161" t="s">
        <v>11</v>
      </c>
      <c r="F634" s="161" t="s">
        <v>399</v>
      </c>
      <c r="G634" s="162" t="s">
        <v>541</v>
      </c>
      <c r="H634" s="250">
        <v>2500</v>
      </c>
      <c r="I634" s="162" t="s">
        <v>810</v>
      </c>
      <c r="J634" s="165" t="s">
        <v>15</v>
      </c>
      <c r="K634" s="294"/>
      <c r="L634" s="2"/>
    </row>
    <row r="635" spans="1:12" x14ac:dyDescent="0.35">
      <c r="A635" s="161">
        <v>2021203</v>
      </c>
      <c r="B635" s="160">
        <v>44451</v>
      </c>
      <c r="C635" s="82">
        <v>2021</v>
      </c>
      <c r="D635" s="301" t="s">
        <v>898</v>
      </c>
      <c r="E635" s="161" t="s">
        <v>11</v>
      </c>
      <c r="F635" s="161" t="s">
        <v>597</v>
      </c>
      <c r="G635" s="162" t="s">
        <v>899</v>
      </c>
      <c r="H635" s="250">
        <v>700</v>
      </c>
      <c r="I635" s="162" t="s">
        <v>810</v>
      </c>
      <c r="J635" s="165" t="s">
        <v>15</v>
      </c>
      <c r="K635" s="294"/>
      <c r="L635" s="2"/>
    </row>
    <row r="636" spans="1:12" x14ac:dyDescent="0.35">
      <c r="A636" s="161">
        <v>2021204</v>
      </c>
      <c r="B636" s="160">
        <v>44476</v>
      </c>
      <c r="C636" s="82">
        <v>2021</v>
      </c>
      <c r="D636" s="161" t="s">
        <v>900</v>
      </c>
      <c r="E636" s="161" t="s">
        <v>11</v>
      </c>
      <c r="F636" s="161" t="s">
        <v>374</v>
      </c>
      <c r="G636" s="162" t="s">
        <v>571</v>
      </c>
      <c r="H636" s="250">
        <v>800</v>
      </c>
      <c r="I636" s="162" t="s">
        <v>810</v>
      </c>
      <c r="J636" s="165" t="s">
        <v>76</v>
      </c>
      <c r="K636" s="294"/>
      <c r="L636" s="2"/>
    </row>
    <row r="637" spans="1:12" x14ac:dyDescent="0.35">
      <c r="A637" s="161">
        <v>2021205</v>
      </c>
      <c r="B637" s="160">
        <v>44459</v>
      </c>
      <c r="C637" s="82">
        <v>2021</v>
      </c>
      <c r="D637" s="161" t="s">
        <v>901</v>
      </c>
      <c r="E637" s="161" t="s">
        <v>26</v>
      </c>
      <c r="F637" s="161" t="s">
        <v>664</v>
      </c>
      <c r="G637" s="162" t="s">
        <v>518</v>
      </c>
      <c r="H637" s="250">
        <v>2700</v>
      </c>
      <c r="I637" s="162" t="s">
        <v>810</v>
      </c>
      <c r="J637" s="165" t="s">
        <v>15</v>
      </c>
      <c r="K637" s="294"/>
      <c r="L637" s="2"/>
    </row>
    <row r="638" spans="1:12" x14ac:dyDescent="0.35">
      <c r="A638" s="161">
        <v>2021207</v>
      </c>
      <c r="B638" s="160">
        <v>44451</v>
      </c>
      <c r="C638" s="82">
        <v>2021</v>
      </c>
      <c r="D638" s="161" t="s">
        <v>109</v>
      </c>
      <c r="E638" s="161" t="s">
        <v>11</v>
      </c>
      <c r="F638" s="161" t="s">
        <v>803</v>
      </c>
      <c r="G638" s="162" t="s">
        <v>592</v>
      </c>
      <c r="H638" s="250">
        <v>2300</v>
      </c>
      <c r="I638" s="162" t="s">
        <v>804</v>
      </c>
      <c r="J638" s="165" t="s">
        <v>34</v>
      </c>
      <c r="K638" s="294"/>
      <c r="L638" s="2"/>
    </row>
    <row r="639" spans="1:12" x14ac:dyDescent="0.35">
      <c r="A639" s="161">
        <v>2021210</v>
      </c>
      <c r="B639" s="160">
        <v>44476</v>
      </c>
      <c r="C639" s="82">
        <v>2021</v>
      </c>
      <c r="D639" s="164" t="s">
        <v>845</v>
      </c>
      <c r="E639" s="161" t="s">
        <v>11</v>
      </c>
      <c r="F639" s="161" t="s">
        <v>146</v>
      </c>
      <c r="G639" s="162" t="s">
        <v>658</v>
      </c>
      <c r="H639" s="250">
        <v>400</v>
      </c>
      <c r="I639" s="162" t="s">
        <v>810</v>
      </c>
      <c r="J639" s="165" t="s">
        <v>24</v>
      </c>
      <c r="K639" s="294"/>
      <c r="L639" s="2"/>
    </row>
    <row r="640" spans="1:12" x14ac:dyDescent="0.35">
      <c r="A640" s="161">
        <v>2021214</v>
      </c>
      <c r="B640" s="160">
        <v>44477</v>
      </c>
      <c r="C640" s="82">
        <v>2021</v>
      </c>
      <c r="D640" s="161" t="s">
        <v>53</v>
      </c>
      <c r="E640" s="161" t="s">
        <v>11</v>
      </c>
      <c r="F640" s="161" t="s">
        <v>198</v>
      </c>
      <c r="G640" s="162" t="s">
        <v>59</v>
      </c>
      <c r="H640" s="250">
        <v>4000</v>
      </c>
      <c r="I640" s="162" t="s">
        <v>794</v>
      </c>
      <c r="J640" s="165" t="s">
        <v>76</v>
      </c>
      <c r="K640" s="294"/>
      <c r="L640" s="2"/>
    </row>
    <row r="641" spans="1:12" x14ac:dyDescent="0.35">
      <c r="A641" s="161">
        <v>2021215</v>
      </c>
      <c r="B641" s="160">
        <v>44479</v>
      </c>
      <c r="C641" s="82">
        <v>2021</v>
      </c>
      <c r="D641" s="161" t="s">
        <v>44</v>
      </c>
      <c r="E641" s="161" t="s">
        <v>11</v>
      </c>
      <c r="F641" s="161" t="s">
        <v>902</v>
      </c>
      <c r="G641" s="162" t="s">
        <v>903</v>
      </c>
      <c r="H641" s="250">
        <v>3300</v>
      </c>
      <c r="I641" s="162" t="s">
        <v>799</v>
      </c>
      <c r="J641" s="165" t="s">
        <v>34</v>
      </c>
      <c r="K641" s="294"/>
      <c r="L641" s="2"/>
    </row>
    <row r="642" spans="1:12" x14ac:dyDescent="0.35">
      <c r="A642" s="161">
        <v>2021216</v>
      </c>
      <c r="B642" s="160">
        <v>44480</v>
      </c>
      <c r="C642" s="82">
        <v>2021</v>
      </c>
      <c r="D642" s="161" t="s">
        <v>44</v>
      </c>
      <c r="E642" s="161" t="s">
        <v>45</v>
      </c>
      <c r="F642" s="161" t="s">
        <v>529</v>
      </c>
      <c r="G642" s="162" t="s">
        <v>147</v>
      </c>
      <c r="H642" s="250">
        <v>9700</v>
      </c>
      <c r="I642" s="162" t="s">
        <v>904</v>
      </c>
      <c r="J642" s="165" t="s">
        <v>15</v>
      </c>
      <c r="K642" s="294"/>
      <c r="L642" s="2"/>
    </row>
    <row r="643" spans="1:12" x14ac:dyDescent="0.35">
      <c r="A643" s="161">
        <v>2021219</v>
      </c>
      <c r="B643" s="160">
        <v>44491</v>
      </c>
      <c r="C643" s="82">
        <v>2021</v>
      </c>
      <c r="D643" s="161" t="s">
        <v>19</v>
      </c>
      <c r="E643" s="161" t="s">
        <v>11</v>
      </c>
      <c r="F643" s="161" t="s">
        <v>246</v>
      </c>
      <c r="G643" s="162" t="s">
        <v>905</v>
      </c>
      <c r="H643" s="250">
        <v>4800</v>
      </c>
      <c r="I643" s="162" t="s">
        <v>906</v>
      </c>
      <c r="J643" s="165" t="s">
        <v>34</v>
      </c>
      <c r="K643" s="294"/>
      <c r="L643" s="2"/>
    </row>
    <row r="644" spans="1:12" x14ac:dyDescent="0.35">
      <c r="A644" s="161">
        <v>2021221</v>
      </c>
      <c r="B644" s="160">
        <v>44492</v>
      </c>
      <c r="C644" s="82">
        <v>2021</v>
      </c>
      <c r="D644" s="161" t="s">
        <v>701</v>
      </c>
      <c r="E644" s="161" t="s">
        <v>20</v>
      </c>
      <c r="F644" s="161" t="s">
        <v>682</v>
      </c>
      <c r="G644" s="162" t="s">
        <v>652</v>
      </c>
      <c r="H644" s="250">
        <v>1800</v>
      </c>
      <c r="I644" s="162" t="s">
        <v>879</v>
      </c>
      <c r="J644" s="165" t="s">
        <v>34</v>
      </c>
      <c r="K644" s="294"/>
      <c r="L644" s="2"/>
    </row>
    <row r="645" spans="1:12" x14ac:dyDescent="0.35">
      <c r="A645" s="161">
        <v>2021222</v>
      </c>
      <c r="B645" s="160">
        <v>44492</v>
      </c>
      <c r="C645" s="82">
        <v>2021</v>
      </c>
      <c r="D645" s="161" t="s">
        <v>166</v>
      </c>
      <c r="E645" s="161" t="s">
        <v>11</v>
      </c>
      <c r="F645" s="161" t="s">
        <v>682</v>
      </c>
      <c r="G645" s="162" t="s">
        <v>652</v>
      </c>
      <c r="H645" s="250">
        <v>1200</v>
      </c>
      <c r="I645" s="162" t="s">
        <v>879</v>
      </c>
      <c r="J645" s="165" t="s">
        <v>15</v>
      </c>
      <c r="K645" s="294"/>
      <c r="L645" s="2"/>
    </row>
    <row r="646" spans="1:12" x14ac:dyDescent="0.35">
      <c r="A646" s="161">
        <v>2021224</v>
      </c>
      <c r="B646" s="160">
        <v>44495</v>
      </c>
      <c r="C646" s="82">
        <v>2021</v>
      </c>
      <c r="D646" s="161" t="s">
        <v>53</v>
      </c>
      <c r="E646" s="161" t="s">
        <v>11</v>
      </c>
      <c r="F646" s="161" t="s">
        <v>777</v>
      </c>
      <c r="G646" s="162" t="s">
        <v>907</v>
      </c>
      <c r="H646" s="250">
        <v>1000</v>
      </c>
      <c r="I646" s="162" t="s">
        <v>908</v>
      </c>
      <c r="J646" s="165" t="s">
        <v>76</v>
      </c>
      <c r="K646" s="294"/>
      <c r="L646" s="2"/>
    </row>
    <row r="647" spans="1:12" x14ac:dyDescent="0.35">
      <c r="A647" s="161">
        <v>2021226</v>
      </c>
      <c r="B647" s="160">
        <v>44504</v>
      </c>
      <c r="C647" s="82">
        <v>2021</v>
      </c>
      <c r="D647" s="161" t="s">
        <v>909</v>
      </c>
      <c r="E647" s="161" t="s">
        <v>11</v>
      </c>
      <c r="F647" s="161" t="s">
        <v>910</v>
      </c>
      <c r="G647" s="162" t="s">
        <v>571</v>
      </c>
      <c r="H647" s="250">
        <v>1600</v>
      </c>
      <c r="I647" s="162" t="s">
        <v>810</v>
      </c>
      <c r="J647" s="165" t="s">
        <v>34</v>
      </c>
      <c r="K647" s="294"/>
      <c r="L647" s="2"/>
    </row>
    <row r="648" spans="1:12" x14ac:dyDescent="0.35">
      <c r="A648" s="16">
        <v>2021229</v>
      </c>
      <c r="B648" s="22">
        <v>44505</v>
      </c>
      <c r="C648" s="79">
        <v>2021</v>
      </c>
      <c r="D648" s="16" t="s">
        <v>517</v>
      </c>
      <c r="E648" s="16" t="s">
        <v>20</v>
      </c>
      <c r="F648" s="161" t="s">
        <v>765</v>
      </c>
      <c r="G648" s="162" t="s">
        <v>311</v>
      </c>
      <c r="H648" s="250">
        <v>2200</v>
      </c>
      <c r="I648" s="162" t="s">
        <v>810</v>
      </c>
      <c r="J648" s="165" t="s">
        <v>43</v>
      </c>
      <c r="K648" s="294"/>
      <c r="L648" s="2"/>
    </row>
    <row r="649" spans="1:12" x14ac:dyDescent="0.35">
      <c r="A649" s="16">
        <v>2021232</v>
      </c>
      <c r="B649" s="22">
        <v>44505</v>
      </c>
      <c r="C649" s="79">
        <v>2021</v>
      </c>
      <c r="D649" s="16" t="s">
        <v>520</v>
      </c>
      <c r="E649" s="16" t="s">
        <v>45</v>
      </c>
      <c r="F649" s="161" t="s">
        <v>93</v>
      </c>
      <c r="G649" s="162" t="s">
        <v>911</v>
      </c>
      <c r="H649" s="250">
        <v>21000</v>
      </c>
      <c r="I649" s="162" t="s">
        <v>912</v>
      </c>
      <c r="J649" s="165" t="s">
        <v>34</v>
      </c>
      <c r="K649" s="294"/>
      <c r="L649" s="2"/>
    </row>
    <row r="650" spans="1:12" x14ac:dyDescent="0.35">
      <c r="A650" s="161">
        <v>2021238</v>
      </c>
      <c r="B650" s="160">
        <v>44529</v>
      </c>
      <c r="C650" s="82">
        <v>2021</v>
      </c>
      <c r="D650" s="161" t="s">
        <v>913</v>
      </c>
      <c r="E650" s="161" t="s">
        <v>11</v>
      </c>
      <c r="F650" s="161" t="s">
        <v>914</v>
      </c>
      <c r="G650" s="162" t="s">
        <v>558</v>
      </c>
      <c r="H650" s="250">
        <v>16000</v>
      </c>
      <c r="I650" s="162" t="s">
        <v>904</v>
      </c>
      <c r="J650" s="165" t="s">
        <v>15</v>
      </c>
      <c r="K650" s="294"/>
      <c r="L650" s="2"/>
    </row>
    <row r="651" spans="1:12" x14ac:dyDescent="0.35">
      <c r="A651" s="161">
        <v>2021240</v>
      </c>
      <c r="B651" s="160">
        <v>44455</v>
      </c>
      <c r="C651" s="82">
        <v>2021</v>
      </c>
      <c r="D651" s="161" t="s">
        <v>915</v>
      </c>
      <c r="E651" s="161" t="s">
        <v>11</v>
      </c>
      <c r="F651" s="161" t="s">
        <v>266</v>
      </c>
      <c r="G651" s="162" t="s">
        <v>107</v>
      </c>
      <c r="H651" s="250">
        <v>1700</v>
      </c>
      <c r="I651" s="162" t="s">
        <v>810</v>
      </c>
      <c r="J651" s="165" t="s">
        <v>15</v>
      </c>
      <c r="K651" s="294"/>
      <c r="L651" s="2"/>
    </row>
    <row r="652" spans="1:12" x14ac:dyDescent="0.35">
      <c r="A652" s="161">
        <v>2021243</v>
      </c>
      <c r="B652" s="160">
        <v>44535</v>
      </c>
      <c r="C652" s="82">
        <v>2021</v>
      </c>
      <c r="D652" s="161" t="s">
        <v>430</v>
      </c>
      <c r="E652" s="161" t="s">
        <v>11</v>
      </c>
      <c r="F652" s="161" t="s">
        <v>198</v>
      </c>
      <c r="G652" s="162" t="s">
        <v>174</v>
      </c>
      <c r="H652" s="250">
        <v>1500</v>
      </c>
      <c r="I652" s="162" t="s">
        <v>916</v>
      </c>
      <c r="J652" s="165" t="s">
        <v>15</v>
      </c>
      <c r="K652" s="294"/>
      <c r="L652" s="2"/>
    </row>
    <row r="653" spans="1:12" x14ac:dyDescent="0.35">
      <c r="A653" s="161">
        <v>2021247</v>
      </c>
      <c r="B653" s="160">
        <v>44545</v>
      </c>
      <c r="C653" s="82">
        <v>2021</v>
      </c>
      <c r="D653" s="161" t="s">
        <v>44</v>
      </c>
      <c r="E653" s="161" t="s">
        <v>20</v>
      </c>
      <c r="F653" s="161" t="s">
        <v>308</v>
      </c>
      <c r="G653" s="162" t="s">
        <v>335</v>
      </c>
      <c r="H653" s="250">
        <v>3500</v>
      </c>
      <c r="I653" s="162" t="s">
        <v>806</v>
      </c>
      <c r="J653" s="165" t="s">
        <v>15</v>
      </c>
      <c r="K653" s="294"/>
      <c r="L653" s="2"/>
    </row>
    <row r="654" spans="1:12" x14ac:dyDescent="0.35">
      <c r="A654" s="161">
        <v>2021249</v>
      </c>
      <c r="B654" s="160">
        <v>44548</v>
      </c>
      <c r="C654" s="82">
        <v>2021</v>
      </c>
      <c r="D654" s="161" t="s">
        <v>53</v>
      </c>
      <c r="E654" s="161" t="s">
        <v>20</v>
      </c>
      <c r="F654" s="161" t="s">
        <v>173</v>
      </c>
      <c r="G654" s="162" t="s">
        <v>222</v>
      </c>
      <c r="H654" s="250">
        <v>6000</v>
      </c>
      <c r="I654" s="162" t="s">
        <v>794</v>
      </c>
      <c r="J654" s="165" t="s">
        <v>15</v>
      </c>
      <c r="K654" s="294"/>
      <c r="L654" s="2"/>
    </row>
    <row r="655" spans="1:12" x14ac:dyDescent="0.35">
      <c r="A655" s="161">
        <v>2021250</v>
      </c>
      <c r="B655" s="160">
        <v>44555</v>
      </c>
      <c r="C655" s="82">
        <v>2021</v>
      </c>
      <c r="D655" s="161" t="s">
        <v>235</v>
      </c>
      <c r="E655" s="161" t="s">
        <v>11</v>
      </c>
      <c r="F655" s="161" t="s">
        <v>917</v>
      </c>
      <c r="G655" s="162" t="s">
        <v>171</v>
      </c>
      <c r="H655" s="250">
        <v>6000</v>
      </c>
      <c r="I655" s="162" t="s">
        <v>794</v>
      </c>
      <c r="J655" s="165" t="s">
        <v>15</v>
      </c>
      <c r="K655" s="294"/>
      <c r="L655" s="2"/>
    </row>
    <row r="656" spans="1:12" x14ac:dyDescent="0.35">
      <c r="A656" s="161">
        <v>2021252</v>
      </c>
      <c r="B656" s="160">
        <v>44517</v>
      </c>
      <c r="C656" s="82">
        <v>2021</v>
      </c>
      <c r="D656" s="161" t="s">
        <v>918</v>
      </c>
      <c r="E656" s="161" t="s">
        <v>11</v>
      </c>
      <c r="F656" s="161" t="s">
        <v>528</v>
      </c>
      <c r="G656" s="162" t="s">
        <v>911</v>
      </c>
      <c r="H656" s="250">
        <v>150</v>
      </c>
      <c r="I656" s="162" t="s">
        <v>810</v>
      </c>
      <c r="J656" s="165" t="s">
        <v>34</v>
      </c>
      <c r="K656" s="294"/>
      <c r="L656" s="2"/>
    </row>
    <row r="657" spans="1:14" x14ac:dyDescent="0.35">
      <c r="A657" s="161">
        <v>2021253</v>
      </c>
      <c r="B657" s="160">
        <v>44558</v>
      </c>
      <c r="C657" s="82">
        <v>2021</v>
      </c>
      <c r="D657" s="161" t="s">
        <v>53</v>
      </c>
      <c r="E657" s="161" t="s">
        <v>11</v>
      </c>
      <c r="F657" s="161" t="s">
        <v>177</v>
      </c>
      <c r="G657" s="162" t="s">
        <v>63</v>
      </c>
      <c r="H657" s="250">
        <v>2000</v>
      </c>
      <c r="I657" s="162" t="s">
        <v>788</v>
      </c>
      <c r="J657" s="165" t="s">
        <v>34</v>
      </c>
      <c r="K657" s="294"/>
      <c r="L657" s="2"/>
    </row>
    <row r="658" spans="1:14" ht="15" thickBot="1" x14ac:dyDescent="0.4">
      <c r="A658" s="76">
        <v>2021254</v>
      </c>
      <c r="B658" s="77">
        <v>44400</v>
      </c>
      <c r="C658" s="275">
        <v>2021</v>
      </c>
      <c r="D658" s="76" t="s">
        <v>53</v>
      </c>
      <c r="E658" s="76" t="s">
        <v>20</v>
      </c>
      <c r="F658" s="76" t="s">
        <v>120</v>
      </c>
      <c r="G658" s="276" t="s">
        <v>238</v>
      </c>
      <c r="H658" s="277">
        <v>4500</v>
      </c>
      <c r="I658" s="276" t="s">
        <v>794</v>
      </c>
      <c r="J658" s="146" t="s">
        <v>76</v>
      </c>
      <c r="K658" s="294"/>
      <c r="L658" s="2"/>
    </row>
    <row r="659" spans="1:14" x14ac:dyDescent="0.35">
      <c r="A659" s="32">
        <v>2022006</v>
      </c>
      <c r="B659" s="33">
        <v>44587</v>
      </c>
      <c r="C659" s="272">
        <v>2022</v>
      </c>
      <c r="D659" s="32" t="s">
        <v>919</v>
      </c>
      <c r="E659" s="32" t="s">
        <v>11</v>
      </c>
      <c r="F659" s="32" t="s">
        <v>374</v>
      </c>
      <c r="G659" s="273" t="s">
        <v>234</v>
      </c>
      <c r="H659" s="274">
        <v>2800</v>
      </c>
      <c r="I659" s="273" t="s">
        <v>810</v>
      </c>
      <c r="J659" s="142" t="s">
        <v>34</v>
      </c>
      <c r="K659" s="294"/>
      <c r="L659" s="2"/>
    </row>
    <row r="660" spans="1:14" x14ac:dyDescent="0.35">
      <c r="A660" s="16">
        <v>2022016</v>
      </c>
      <c r="B660" s="22">
        <v>44618</v>
      </c>
      <c r="C660" s="79">
        <v>2022</v>
      </c>
      <c r="D660" s="16" t="s">
        <v>920</v>
      </c>
      <c r="E660" s="16" t="s">
        <v>20</v>
      </c>
      <c r="F660" s="16" t="s">
        <v>737</v>
      </c>
      <c r="G660" s="219" t="s">
        <v>921</v>
      </c>
      <c r="H660" s="252">
        <v>4600</v>
      </c>
      <c r="I660" s="219" t="s">
        <v>922</v>
      </c>
      <c r="J660" s="134" t="s">
        <v>34</v>
      </c>
      <c r="K660" s="294"/>
      <c r="L660" s="2"/>
    </row>
    <row r="661" spans="1:14" x14ac:dyDescent="0.35">
      <c r="A661" s="16">
        <v>2022018</v>
      </c>
      <c r="B661" s="22">
        <v>44618</v>
      </c>
      <c r="C661" s="79">
        <v>2022</v>
      </c>
      <c r="D661" s="16" t="s">
        <v>192</v>
      </c>
      <c r="E661" s="16" t="s">
        <v>11</v>
      </c>
      <c r="F661" s="16" t="s">
        <v>288</v>
      </c>
      <c r="G661" s="219" t="s">
        <v>221</v>
      </c>
      <c r="H661" s="252">
        <v>430</v>
      </c>
      <c r="I661" s="219" t="s">
        <v>916</v>
      </c>
      <c r="J661" s="134" t="s">
        <v>34</v>
      </c>
      <c r="K661" s="294"/>
      <c r="L661" s="2"/>
    </row>
    <row r="662" spans="1:14" x14ac:dyDescent="0.35">
      <c r="A662" s="16">
        <v>2022019</v>
      </c>
      <c r="B662" s="22">
        <v>44618</v>
      </c>
      <c r="C662" s="79">
        <v>2022</v>
      </c>
      <c r="D662" s="16" t="s">
        <v>44</v>
      </c>
      <c r="E662" s="16" t="s">
        <v>11</v>
      </c>
      <c r="F662" s="16" t="s">
        <v>281</v>
      </c>
      <c r="G662" s="219" t="s">
        <v>923</v>
      </c>
      <c r="H662" s="252">
        <v>11000</v>
      </c>
      <c r="I662" s="219" t="s">
        <v>924</v>
      </c>
      <c r="J662" s="134" t="s">
        <v>76</v>
      </c>
      <c r="K662" s="294"/>
      <c r="L662" s="2"/>
    </row>
    <row r="663" spans="1:14" x14ac:dyDescent="0.35">
      <c r="A663" s="16">
        <v>2022021</v>
      </c>
      <c r="B663" s="22">
        <v>44626</v>
      </c>
      <c r="C663" s="79">
        <v>2022</v>
      </c>
      <c r="D663" s="301" t="s">
        <v>100</v>
      </c>
      <c r="E663" s="16" t="s">
        <v>11</v>
      </c>
      <c r="F663" s="222" t="s">
        <v>925</v>
      </c>
      <c r="G663" s="219" t="s">
        <v>926</v>
      </c>
      <c r="H663" s="252">
        <v>300</v>
      </c>
      <c r="I663" s="219" t="s">
        <v>788</v>
      </c>
      <c r="J663" s="134" t="s">
        <v>43</v>
      </c>
      <c r="K663" s="294"/>
      <c r="L663" s="2"/>
    </row>
    <row r="664" spans="1:14" x14ac:dyDescent="0.35">
      <c r="A664" s="16">
        <v>2022023</v>
      </c>
      <c r="B664" s="22">
        <v>44626</v>
      </c>
      <c r="C664" s="79">
        <v>2022</v>
      </c>
      <c r="D664" s="16" t="s">
        <v>441</v>
      </c>
      <c r="E664" s="16" t="s">
        <v>11</v>
      </c>
      <c r="F664" s="16" t="s">
        <v>183</v>
      </c>
      <c r="G664" s="219" t="s">
        <v>927</v>
      </c>
      <c r="H664" s="252">
        <v>3200</v>
      </c>
      <c r="I664" s="219" t="s">
        <v>810</v>
      </c>
      <c r="J664" s="134" t="s">
        <v>15</v>
      </c>
      <c r="K664" s="294"/>
      <c r="L664" s="2"/>
    </row>
    <row r="665" spans="1:14" x14ac:dyDescent="0.35">
      <c r="A665" s="16">
        <v>2022024</v>
      </c>
      <c r="B665" s="22">
        <v>44628</v>
      </c>
      <c r="C665" s="79">
        <v>2022</v>
      </c>
      <c r="D665" s="301" t="s">
        <v>855</v>
      </c>
      <c r="E665" s="16" t="s">
        <v>11</v>
      </c>
      <c r="F665" s="222" t="s">
        <v>761</v>
      </c>
      <c r="G665" s="219" t="s">
        <v>928</v>
      </c>
      <c r="H665" s="252">
        <v>300</v>
      </c>
      <c r="I665" s="219" t="s">
        <v>810</v>
      </c>
      <c r="J665" s="134" t="s">
        <v>34</v>
      </c>
      <c r="K665" s="294"/>
      <c r="L665" s="2"/>
    </row>
    <row r="666" spans="1:14" x14ac:dyDescent="0.35">
      <c r="A666" s="16">
        <v>2022027</v>
      </c>
      <c r="B666" s="22">
        <v>44628</v>
      </c>
      <c r="C666" s="79">
        <v>2022</v>
      </c>
      <c r="D666" s="16" t="s">
        <v>235</v>
      </c>
      <c r="E666" s="16" t="s">
        <v>20</v>
      </c>
      <c r="F666" s="16" t="s">
        <v>173</v>
      </c>
      <c r="G666" s="219" t="s">
        <v>619</v>
      </c>
      <c r="H666" s="252">
        <v>8400</v>
      </c>
      <c r="I666" s="219" t="s">
        <v>794</v>
      </c>
      <c r="J666" s="134" t="s">
        <v>34</v>
      </c>
      <c r="K666" s="294"/>
      <c r="L666" s="2"/>
    </row>
    <row r="667" spans="1:14" x14ac:dyDescent="0.35">
      <c r="A667" s="16">
        <v>2022031</v>
      </c>
      <c r="B667" s="22">
        <v>44635</v>
      </c>
      <c r="C667" s="79">
        <v>2022</v>
      </c>
      <c r="D667" s="16" t="s">
        <v>53</v>
      </c>
      <c r="E667" s="16" t="s">
        <v>11</v>
      </c>
      <c r="F667" s="16" t="s">
        <v>493</v>
      </c>
      <c r="G667" s="219" t="s">
        <v>178</v>
      </c>
      <c r="H667" s="252">
        <v>8000</v>
      </c>
      <c r="I667" s="219" t="s">
        <v>794</v>
      </c>
      <c r="J667" s="134" t="s">
        <v>76</v>
      </c>
      <c r="K667" s="294"/>
      <c r="L667" s="2"/>
    </row>
    <row r="668" spans="1:14" x14ac:dyDescent="0.35">
      <c r="A668" s="16">
        <v>2022034</v>
      </c>
      <c r="B668" s="22">
        <v>44641</v>
      </c>
      <c r="C668" s="79">
        <v>2022</v>
      </c>
      <c r="D668" s="16" t="s">
        <v>929</v>
      </c>
      <c r="E668" s="16" t="s">
        <v>11</v>
      </c>
      <c r="F668" s="16" t="s">
        <v>334</v>
      </c>
      <c r="G668" s="219" t="s">
        <v>545</v>
      </c>
      <c r="H668" s="252">
        <v>1500</v>
      </c>
      <c r="I668" s="219" t="s">
        <v>810</v>
      </c>
      <c r="J668" s="134" t="s">
        <v>15</v>
      </c>
      <c r="K668" s="294"/>
      <c r="L668" s="2"/>
    </row>
    <row r="669" spans="1:14" x14ac:dyDescent="0.35">
      <c r="A669" s="16">
        <v>2022037</v>
      </c>
      <c r="B669" s="22">
        <v>44625</v>
      </c>
      <c r="C669" s="79">
        <v>2022</v>
      </c>
      <c r="D669" s="16" t="s">
        <v>100</v>
      </c>
      <c r="E669" s="16" t="s">
        <v>11</v>
      </c>
      <c r="F669" s="16" t="s">
        <v>930</v>
      </c>
      <c r="G669" s="219" t="s">
        <v>268</v>
      </c>
      <c r="H669" s="259">
        <v>2200</v>
      </c>
      <c r="I669" s="219" t="s">
        <v>792</v>
      </c>
      <c r="J669" s="134" t="s">
        <v>15</v>
      </c>
      <c r="K669" s="294"/>
      <c r="L669" s="2"/>
    </row>
    <row r="670" spans="1:14" x14ac:dyDescent="0.35">
      <c r="A670" s="16">
        <v>2022038</v>
      </c>
      <c r="B670" s="22">
        <v>44587</v>
      </c>
      <c r="C670" s="79">
        <v>2022</v>
      </c>
      <c r="D670" s="301" t="s">
        <v>1021</v>
      </c>
      <c r="E670" s="16" t="s">
        <v>11</v>
      </c>
      <c r="F670" s="16" t="s">
        <v>1022</v>
      </c>
      <c r="G670" s="219" t="s">
        <v>1023</v>
      </c>
      <c r="H670" s="259">
        <v>100</v>
      </c>
      <c r="I670" s="219" t="s">
        <v>810</v>
      </c>
      <c r="J670" s="134" t="s">
        <v>15</v>
      </c>
      <c r="K670" s="294"/>
      <c r="L670" s="2"/>
    </row>
    <row r="671" spans="1:14" x14ac:dyDescent="0.35">
      <c r="A671" s="16">
        <v>2022040</v>
      </c>
      <c r="B671" s="22">
        <v>44648</v>
      </c>
      <c r="C671" s="79">
        <v>2022</v>
      </c>
      <c r="D671" s="16" t="s">
        <v>44</v>
      </c>
      <c r="E671" s="16" t="s">
        <v>11</v>
      </c>
      <c r="F671" s="16" t="s">
        <v>702</v>
      </c>
      <c r="G671" s="219" t="s">
        <v>311</v>
      </c>
      <c r="H671" s="259">
        <v>6500</v>
      </c>
      <c r="I671" s="219" t="s">
        <v>931</v>
      </c>
      <c r="J671" s="134" t="s">
        <v>15</v>
      </c>
      <c r="K671" s="294"/>
      <c r="L671" s="2"/>
    </row>
    <row r="672" spans="1:14" x14ac:dyDescent="0.35">
      <c r="A672" s="16">
        <v>2022041</v>
      </c>
      <c r="B672" s="22">
        <v>44645</v>
      </c>
      <c r="C672" s="79">
        <v>2022</v>
      </c>
      <c r="D672" s="16" t="s">
        <v>53</v>
      </c>
      <c r="E672" s="16" t="s">
        <v>11</v>
      </c>
      <c r="F672" s="16" t="s">
        <v>360</v>
      </c>
      <c r="G672" s="219" t="s">
        <v>314</v>
      </c>
      <c r="H672" s="259">
        <v>5500</v>
      </c>
      <c r="I672" s="219" t="s">
        <v>794</v>
      </c>
      <c r="J672" s="134" t="s">
        <v>15</v>
      </c>
      <c r="K672" s="294"/>
      <c r="L672" s="2"/>
      <c r="N672" s="221"/>
    </row>
    <row r="673" spans="1:12" x14ac:dyDescent="0.35">
      <c r="A673" s="16">
        <v>2022043</v>
      </c>
      <c r="B673" s="22">
        <v>44653</v>
      </c>
      <c r="C673" s="79">
        <v>2022</v>
      </c>
      <c r="D673" s="16" t="s">
        <v>100</v>
      </c>
      <c r="E673" s="16" t="s">
        <v>20</v>
      </c>
      <c r="F673" s="16" t="s">
        <v>528</v>
      </c>
      <c r="G673" s="219" t="s">
        <v>407</v>
      </c>
      <c r="H673" s="259">
        <v>1900</v>
      </c>
      <c r="I673" s="219" t="s">
        <v>810</v>
      </c>
      <c r="J673" s="134" t="s">
        <v>15</v>
      </c>
      <c r="K673" s="294"/>
      <c r="L673" s="2"/>
    </row>
    <row r="674" spans="1:12" x14ac:dyDescent="0.35">
      <c r="A674" s="16">
        <v>2022046</v>
      </c>
      <c r="B674" s="22">
        <v>44660</v>
      </c>
      <c r="C674" s="79">
        <v>2022</v>
      </c>
      <c r="D674" s="16" t="s">
        <v>44</v>
      </c>
      <c r="E674" s="16" t="s">
        <v>11</v>
      </c>
      <c r="F674" s="16" t="s">
        <v>481</v>
      </c>
      <c r="G674" s="219" t="s">
        <v>482</v>
      </c>
      <c r="H674" s="259">
        <v>4000</v>
      </c>
      <c r="I674" s="219" t="s">
        <v>801</v>
      </c>
      <c r="J674" s="134" t="s">
        <v>34</v>
      </c>
      <c r="K674" s="294"/>
      <c r="L674" s="2"/>
    </row>
    <row r="675" spans="1:12" x14ac:dyDescent="0.35">
      <c r="A675" s="16">
        <v>2022047</v>
      </c>
      <c r="B675" s="22">
        <v>44660</v>
      </c>
      <c r="C675" s="79">
        <v>2022</v>
      </c>
      <c r="D675" s="301" t="s">
        <v>100</v>
      </c>
      <c r="E675" s="16" t="s">
        <v>11</v>
      </c>
      <c r="F675" s="16" t="s">
        <v>554</v>
      </c>
      <c r="G675" s="219" t="s">
        <v>150</v>
      </c>
      <c r="H675" s="259">
        <v>1300</v>
      </c>
      <c r="I675" s="219" t="s">
        <v>810</v>
      </c>
      <c r="J675" s="134" t="s">
        <v>15</v>
      </c>
      <c r="K675" s="294"/>
      <c r="L675" s="2"/>
    </row>
    <row r="676" spans="1:12" x14ac:dyDescent="0.35">
      <c r="A676" s="16">
        <v>2022054</v>
      </c>
      <c r="B676" s="22">
        <v>44659</v>
      </c>
      <c r="C676" s="79">
        <v>2022</v>
      </c>
      <c r="D676" s="16" t="s">
        <v>668</v>
      </c>
      <c r="E676" s="16" t="s">
        <v>20</v>
      </c>
      <c r="F676" s="16" t="s">
        <v>403</v>
      </c>
      <c r="G676" s="219" t="s">
        <v>278</v>
      </c>
      <c r="H676" s="259">
        <v>3500</v>
      </c>
      <c r="I676" s="219" t="s">
        <v>932</v>
      </c>
      <c r="J676" s="134" t="s">
        <v>76</v>
      </c>
      <c r="K676" s="294"/>
      <c r="L676" s="2"/>
    </row>
    <row r="677" spans="1:12" x14ac:dyDescent="0.35">
      <c r="A677" s="16">
        <v>2022061</v>
      </c>
      <c r="B677" s="22">
        <v>44676</v>
      </c>
      <c r="C677" s="79">
        <v>2022</v>
      </c>
      <c r="D677" s="16" t="s">
        <v>19</v>
      </c>
      <c r="E677" s="16" t="s">
        <v>11</v>
      </c>
      <c r="F677" s="16" t="s">
        <v>325</v>
      </c>
      <c r="G677" s="219" t="s">
        <v>541</v>
      </c>
      <c r="H677" s="259">
        <v>3700</v>
      </c>
      <c r="I677" s="219" t="s">
        <v>794</v>
      </c>
      <c r="J677" s="134" t="s">
        <v>76</v>
      </c>
      <c r="K677" s="294"/>
      <c r="L677" s="2"/>
    </row>
    <row r="678" spans="1:12" x14ac:dyDescent="0.35">
      <c r="A678" s="16">
        <v>2022066</v>
      </c>
      <c r="B678" s="22">
        <v>44681</v>
      </c>
      <c r="C678" s="79">
        <v>2022</v>
      </c>
      <c r="D678" s="16" t="s">
        <v>933</v>
      </c>
      <c r="E678" s="16" t="s">
        <v>11</v>
      </c>
      <c r="F678" s="16" t="s">
        <v>357</v>
      </c>
      <c r="G678" s="219" t="s">
        <v>59</v>
      </c>
      <c r="H678" s="259">
        <v>2000</v>
      </c>
      <c r="I678" s="219" t="s">
        <v>841</v>
      </c>
      <c r="J678" s="134" t="s">
        <v>15</v>
      </c>
      <c r="K678" s="294"/>
      <c r="L678" s="2"/>
    </row>
    <row r="679" spans="1:12" x14ac:dyDescent="0.35">
      <c r="A679" s="16">
        <v>2022067</v>
      </c>
      <c r="B679" s="22">
        <v>44681</v>
      </c>
      <c r="C679" s="79">
        <v>2022</v>
      </c>
      <c r="D679" s="16" t="s">
        <v>934</v>
      </c>
      <c r="E679" s="16" t="s">
        <v>11</v>
      </c>
      <c r="F679" s="16" t="s">
        <v>935</v>
      </c>
      <c r="G679" s="219" t="s">
        <v>673</v>
      </c>
      <c r="H679" s="259">
        <v>180</v>
      </c>
      <c r="I679" s="219" t="s">
        <v>810</v>
      </c>
      <c r="J679" s="134" t="s">
        <v>76</v>
      </c>
      <c r="K679" s="294"/>
      <c r="L679" s="2"/>
    </row>
    <row r="680" spans="1:12" x14ac:dyDescent="0.35">
      <c r="A680" s="16">
        <v>2022068</v>
      </c>
      <c r="B680" s="22">
        <v>44681</v>
      </c>
      <c r="C680" s="79">
        <v>2022</v>
      </c>
      <c r="D680" s="16" t="s">
        <v>235</v>
      </c>
      <c r="E680" s="16" t="s">
        <v>11</v>
      </c>
      <c r="F680" s="16" t="s">
        <v>936</v>
      </c>
      <c r="G680" s="219" t="s">
        <v>174</v>
      </c>
      <c r="H680" s="259">
        <v>2800</v>
      </c>
      <c r="I680" s="219" t="s">
        <v>788</v>
      </c>
      <c r="J680" s="134" t="s">
        <v>15</v>
      </c>
      <c r="K680" s="294"/>
      <c r="L680" s="2"/>
    </row>
    <row r="681" spans="1:12" x14ac:dyDescent="0.35">
      <c r="A681" s="16">
        <v>2022076</v>
      </c>
      <c r="B681" s="22">
        <v>44654</v>
      </c>
      <c r="C681" s="79">
        <v>2022</v>
      </c>
      <c r="D681" s="16" t="s">
        <v>424</v>
      </c>
      <c r="E681" s="16" t="s">
        <v>11</v>
      </c>
      <c r="F681" s="16" t="s">
        <v>937</v>
      </c>
      <c r="G681" s="219" t="s">
        <v>938</v>
      </c>
      <c r="H681" s="259">
        <v>600</v>
      </c>
      <c r="I681" s="219" t="s">
        <v>810</v>
      </c>
      <c r="J681" s="134" t="s">
        <v>34</v>
      </c>
      <c r="K681" s="294"/>
      <c r="L681" s="2"/>
    </row>
    <row r="682" spans="1:12" x14ac:dyDescent="0.35">
      <c r="A682" s="16">
        <v>2022077</v>
      </c>
      <c r="B682" s="22">
        <v>44690</v>
      </c>
      <c r="C682" s="79">
        <v>2022</v>
      </c>
      <c r="D682" s="301" t="s">
        <v>319</v>
      </c>
      <c r="E682" s="16" t="s">
        <v>11</v>
      </c>
      <c r="F682" s="16" t="s">
        <v>140</v>
      </c>
      <c r="G682" s="219" t="s">
        <v>756</v>
      </c>
      <c r="H682" s="259">
        <v>245</v>
      </c>
      <c r="I682" s="219" t="s">
        <v>810</v>
      </c>
      <c r="J682" s="134" t="s">
        <v>43</v>
      </c>
      <c r="K682" s="294"/>
      <c r="L682" s="2"/>
    </row>
    <row r="683" spans="1:12" x14ac:dyDescent="0.35">
      <c r="A683" s="16">
        <v>2022078</v>
      </c>
      <c r="B683" s="22">
        <v>44685</v>
      </c>
      <c r="C683" s="79">
        <v>2022</v>
      </c>
      <c r="D683" s="16" t="s">
        <v>53</v>
      </c>
      <c r="E683" s="16" t="s">
        <v>11</v>
      </c>
      <c r="F683" s="16" t="s">
        <v>73</v>
      </c>
      <c r="G683" s="219" t="s">
        <v>443</v>
      </c>
      <c r="H683" s="259">
        <v>4200</v>
      </c>
      <c r="I683" s="219" t="s">
        <v>794</v>
      </c>
      <c r="J683" s="134" t="s">
        <v>15</v>
      </c>
      <c r="K683" s="294"/>
      <c r="L683" s="2"/>
    </row>
    <row r="684" spans="1:12" x14ac:dyDescent="0.35">
      <c r="A684" s="16">
        <v>2022093</v>
      </c>
      <c r="B684" s="22">
        <v>44708</v>
      </c>
      <c r="C684" s="79">
        <v>2022</v>
      </c>
      <c r="D684" s="16" t="s">
        <v>405</v>
      </c>
      <c r="E684" s="16" t="s">
        <v>11</v>
      </c>
      <c r="F684" s="16" t="s">
        <v>939</v>
      </c>
      <c r="G684" s="219" t="s">
        <v>749</v>
      </c>
      <c r="H684" s="252">
        <v>200</v>
      </c>
      <c r="I684" s="219" t="s">
        <v>810</v>
      </c>
      <c r="J684" s="134" t="s">
        <v>15</v>
      </c>
      <c r="K684" s="294"/>
      <c r="L684" s="2"/>
    </row>
    <row r="685" spans="1:12" x14ac:dyDescent="0.35">
      <c r="A685" s="16">
        <v>2022094</v>
      </c>
      <c r="B685" s="22">
        <v>44703</v>
      </c>
      <c r="C685" s="79">
        <v>2022</v>
      </c>
      <c r="D685" s="16" t="s">
        <v>19</v>
      </c>
      <c r="E685" s="16" t="s">
        <v>11</v>
      </c>
      <c r="F685" s="16" t="s">
        <v>940</v>
      </c>
      <c r="G685" s="219" t="s">
        <v>377</v>
      </c>
      <c r="H685" s="252">
        <v>1500</v>
      </c>
      <c r="I685" s="219" t="s">
        <v>788</v>
      </c>
      <c r="J685" s="134" t="s">
        <v>24</v>
      </c>
      <c r="K685" s="294"/>
      <c r="L685" s="2"/>
    </row>
    <row r="686" spans="1:12" s="265" customFormat="1" x14ac:dyDescent="0.35">
      <c r="A686" s="258">
        <v>2022097</v>
      </c>
      <c r="B686" s="260">
        <v>44713</v>
      </c>
      <c r="C686" s="261">
        <v>2022</v>
      </c>
      <c r="D686" s="302" t="s">
        <v>845</v>
      </c>
      <c r="E686" s="258" t="s">
        <v>11</v>
      </c>
      <c r="F686" s="258" t="s">
        <v>1010</v>
      </c>
      <c r="G686" s="262" t="s">
        <v>1011</v>
      </c>
      <c r="H686" s="259">
        <v>220</v>
      </c>
      <c r="I686" s="262" t="s">
        <v>792</v>
      </c>
      <c r="J686" s="263" t="s">
        <v>15</v>
      </c>
      <c r="K686" s="294"/>
      <c r="L686" s="264"/>
    </row>
    <row r="687" spans="1:12" x14ac:dyDescent="0.35">
      <c r="A687" s="16">
        <v>2022098</v>
      </c>
      <c r="B687" s="22">
        <v>44715</v>
      </c>
      <c r="C687" s="79">
        <v>2022</v>
      </c>
      <c r="D687" s="16" t="s">
        <v>100</v>
      </c>
      <c r="E687" s="16" t="s">
        <v>11</v>
      </c>
      <c r="F687" s="16" t="s">
        <v>17</v>
      </c>
      <c r="G687" s="219" t="s">
        <v>850</v>
      </c>
      <c r="H687" s="252">
        <v>1800</v>
      </c>
      <c r="I687" s="219" t="s">
        <v>810</v>
      </c>
      <c r="J687" s="134" t="s">
        <v>76</v>
      </c>
      <c r="K687" s="294"/>
      <c r="L687" s="2"/>
    </row>
    <row r="688" spans="1:12" x14ac:dyDescent="0.35">
      <c r="A688" s="16">
        <v>2022099</v>
      </c>
      <c r="B688" s="22">
        <v>44715</v>
      </c>
      <c r="C688" s="79">
        <v>2022</v>
      </c>
      <c r="D688" s="16" t="s">
        <v>192</v>
      </c>
      <c r="E688" s="16" t="s">
        <v>45</v>
      </c>
      <c r="F688" s="16" t="s">
        <v>417</v>
      </c>
      <c r="G688" s="219" t="s">
        <v>941</v>
      </c>
      <c r="H688" s="252">
        <v>34000</v>
      </c>
      <c r="I688" s="219" t="s">
        <v>942</v>
      </c>
      <c r="J688" s="134" t="s">
        <v>15</v>
      </c>
      <c r="K688" s="294"/>
      <c r="L688" s="2"/>
    </row>
    <row r="689" spans="1:27" x14ac:dyDescent="0.35">
      <c r="A689" s="16">
        <v>2022106</v>
      </c>
      <c r="B689" s="22">
        <v>44726</v>
      </c>
      <c r="C689" s="79">
        <v>2022</v>
      </c>
      <c r="D689" s="16" t="s">
        <v>235</v>
      </c>
      <c r="E689" s="16" t="s">
        <v>11</v>
      </c>
      <c r="F689" s="16" t="s">
        <v>177</v>
      </c>
      <c r="G689" s="16" t="s">
        <v>191</v>
      </c>
      <c r="H689" s="252">
        <v>900</v>
      </c>
      <c r="I689" s="219" t="s">
        <v>788</v>
      </c>
      <c r="J689" s="134" t="s">
        <v>24</v>
      </c>
      <c r="K689" s="294"/>
      <c r="L689" s="2"/>
    </row>
    <row r="690" spans="1:27" x14ac:dyDescent="0.35">
      <c r="A690" s="16">
        <v>2022107</v>
      </c>
      <c r="B690" s="22">
        <v>44731</v>
      </c>
      <c r="C690" s="79">
        <v>2022</v>
      </c>
      <c r="D690" s="16" t="s">
        <v>25</v>
      </c>
      <c r="E690" s="16" t="s">
        <v>20</v>
      </c>
      <c r="F690" s="16" t="s">
        <v>101</v>
      </c>
      <c r="G690" s="16" t="s">
        <v>59</v>
      </c>
      <c r="H690" s="252">
        <v>1800</v>
      </c>
      <c r="I690" s="219" t="s">
        <v>810</v>
      </c>
      <c r="J690" s="134" t="s">
        <v>15</v>
      </c>
      <c r="K690" s="294"/>
      <c r="L690" s="2"/>
    </row>
    <row r="691" spans="1:27" x14ac:dyDescent="0.35">
      <c r="A691" s="16">
        <v>2022115</v>
      </c>
      <c r="B691" s="22">
        <v>44738</v>
      </c>
      <c r="C691" s="79">
        <v>2022</v>
      </c>
      <c r="D691" s="16" t="s">
        <v>19</v>
      </c>
      <c r="E691" s="16" t="s">
        <v>11</v>
      </c>
      <c r="F691" s="16" t="s">
        <v>914</v>
      </c>
      <c r="G691" s="16" t="s">
        <v>107</v>
      </c>
      <c r="H691" s="252">
        <v>2700</v>
      </c>
      <c r="I691" s="219" t="s">
        <v>943</v>
      </c>
      <c r="J691" s="134" t="s">
        <v>15</v>
      </c>
      <c r="K691" s="294"/>
      <c r="L691" s="2"/>
      <c r="S691" s="128" t="s">
        <v>815</v>
      </c>
    </row>
    <row r="692" spans="1:27" x14ac:dyDescent="0.35">
      <c r="A692" s="16">
        <v>2022117</v>
      </c>
      <c r="B692" s="22">
        <v>44731</v>
      </c>
      <c r="C692" s="79">
        <v>2022</v>
      </c>
      <c r="D692" s="16" t="s">
        <v>944</v>
      </c>
      <c r="E692" s="16" t="s">
        <v>20</v>
      </c>
      <c r="F692" s="16" t="s">
        <v>73</v>
      </c>
      <c r="G692" s="16" t="s">
        <v>171</v>
      </c>
      <c r="H692" s="252">
        <v>1900</v>
      </c>
      <c r="I692" s="219" t="s">
        <v>945</v>
      </c>
      <c r="J692" s="134" t="s">
        <v>15</v>
      </c>
      <c r="K692" s="294"/>
      <c r="L692" s="2"/>
      <c r="S692" s="68" t="s">
        <v>1</v>
      </c>
      <c r="T692" s="67" t="s">
        <v>3</v>
      </c>
      <c r="W692" s="67" t="s">
        <v>817</v>
      </c>
      <c r="X692" s="67"/>
      <c r="Y692" s="67" t="s">
        <v>818</v>
      </c>
      <c r="AA692" s="67" t="s">
        <v>819</v>
      </c>
    </row>
    <row r="693" spans="1:27" x14ac:dyDescent="0.35">
      <c r="A693" s="16">
        <v>2022122</v>
      </c>
      <c r="B693" s="22">
        <v>44744</v>
      </c>
      <c r="C693" s="79">
        <v>2022</v>
      </c>
      <c r="D693" s="16" t="s">
        <v>217</v>
      </c>
      <c r="E693" s="16" t="s">
        <v>11</v>
      </c>
      <c r="F693" s="16" t="s">
        <v>481</v>
      </c>
      <c r="G693" s="16" t="s">
        <v>418</v>
      </c>
      <c r="H693" s="252">
        <v>7500</v>
      </c>
      <c r="I693" s="219" t="s">
        <v>801</v>
      </c>
      <c r="J693" s="134" t="s">
        <v>15</v>
      </c>
      <c r="K693" s="294"/>
      <c r="L693" s="2"/>
      <c r="S693" s="28">
        <v>42099</v>
      </c>
      <c r="T693" t="s">
        <v>820</v>
      </c>
      <c r="W693" t="s">
        <v>821</v>
      </c>
      <c r="Y693" t="s">
        <v>1149</v>
      </c>
      <c r="AA693" t="s">
        <v>822</v>
      </c>
    </row>
    <row r="694" spans="1:27" x14ac:dyDescent="0.35">
      <c r="A694" s="16">
        <v>2022129</v>
      </c>
      <c r="B694" s="22">
        <v>44747</v>
      </c>
      <c r="C694" s="79">
        <v>2022</v>
      </c>
      <c r="D694" s="16" t="s">
        <v>53</v>
      </c>
      <c r="E694" s="16" t="s">
        <v>11</v>
      </c>
      <c r="F694" s="16" t="s">
        <v>17</v>
      </c>
      <c r="G694" s="219" t="s">
        <v>946</v>
      </c>
      <c r="H694" s="252">
        <v>16000</v>
      </c>
      <c r="I694" s="219" t="s">
        <v>947</v>
      </c>
      <c r="J694" s="134" t="s">
        <v>76</v>
      </c>
      <c r="K694" s="294"/>
      <c r="L694" s="2"/>
      <c r="S694" s="28">
        <v>42124</v>
      </c>
      <c r="T694" t="s">
        <v>824</v>
      </c>
      <c r="W694" t="s">
        <v>224</v>
      </c>
      <c r="Y694" t="s">
        <v>1150</v>
      </c>
      <c r="AA694" t="s">
        <v>822</v>
      </c>
    </row>
    <row r="695" spans="1:27" x14ac:dyDescent="0.35">
      <c r="A695" s="16">
        <v>2022132</v>
      </c>
      <c r="B695" s="22">
        <v>44752</v>
      </c>
      <c r="C695" s="79">
        <v>2022</v>
      </c>
      <c r="D695" s="16" t="s">
        <v>44</v>
      </c>
      <c r="E695" s="16" t="s">
        <v>20</v>
      </c>
      <c r="F695" s="16" t="s">
        <v>566</v>
      </c>
      <c r="G695" s="219" t="s">
        <v>618</v>
      </c>
      <c r="H695" s="252">
        <v>1500</v>
      </c>
      <c r="I695" s="219" t="s">
        <v>865</v>
      </c>
      <c r="J695" s="134" t="s">
        <v>15</v>
      </c>
      <c r="K695" s="294"/>
      <c r="L695" s="2"/>
      <c r="S695" s="28">
        <v>42477</v>
      </c>
      <c r="T695" s="1" t="s">
        <v>825</v>
      </c>
      <c r="W695" t="s">
        <v>826</v>
      </c>
      <c r="Y695" t="s">
        <v>827</v>
      </c>
      <c r="AA695" t="s">
        <v>828</v>
      </c>
    </row>
    <row r="696" spans="1:27" x14ac:dyDescent="0.35">
      <c r="A696" s="16">
        <v>2022135</v>
      </c>
      <c r="B696" s="22">
        <v>44752</v>
      </c>
      <c r="C696" s="79">
        <v>2022</v>
      </c>
      <c r="D696" s="16" t="s">
        <v>53</v>
      </c>
      <c r="E696" s="16" t="s">
        <v>20</v>
      </c>
      <c r="F696" s="16" t="s">
        <v>406</v>
      </c>
      <c r="G696" s="219" t="s">
        <v>402</v>
      </c>
      <c r="H696" s="252">
        <v>14800</v>
      </c>
      <c r="I696" s="219" t="s">
        <v>794</v>
      </c>
      <c r="J696" s="134" t="s">
        <v>76</v>
      </c>
      <c r="K696" s="294"/>
      <c r="L696" s="2"/>
      <c r="S696" s="28">
        <v>45206</v>
      </c>
      <c r="T696" t="s">
        <v>1065</v>
      </c>
      <c r="Y696" t="s">
        <v>1151</v>
      </c>
      <c r="AA696" t="s">
        <v>1064</v>
      </c>
    </row>
    <row r="697" spans="1:27" x14ac:dyDescent="0.35">
      <c r="A697" s="16">
        <v>2022143</v>
      </c>
      <c r="B697" s="22">
        <v>44759</v>
      </c>
      <c r="C697" s="79">
        <v>2022</v>
      </c>
      <c r="D697" s="16" t="s">
        <v>44</v>
      </c>
      <c r="E697" s="16" t="s">
        <v>11</v>
      </c>
      <c r="F697" s="16" t="s">
        <v>608</v>
      </c>
      <c r="G697" s="219" t="s">
        <v>63</v>
      </c>
      <c r="H697" s="252">
        <v>1400</v>
      </c>
      <c r="I697" s="219" t="s">
        <v>948</v>
      </c>
      <c r="J697" s="134" t="s">
        <v>15</v>
      </c>
      <c r="K697" s="294"/>
      <c r="L697" s="2"/>
    </row>
    <row r="698" spans="1:27" x14ac:dyDescent="0.35">
      <c r="A698" s="16">
        <v>2022144</v>
      </c>
      <c r="B698" s="22">
        <v>44761</v>
      </c>
      <c r="C698" s="79">
        <v>2022</v>
      </c>
      <c r="D698" s="16" t="s">
        <v>154</v>
      </c>
      <c r="E698" s="16" t="s">
        <v>11</v>
      </c>
      <c r="F698" s="16" t="s">
        <v>814</v>
      </c>
      <c r="G698" s="219" t="s">
        <v>780</v>
      </c>
      <c r="H698" s="252">
        <v>600</v>
      </c>
      <c r="I698" s="219" t="s">
        <v>810</v>
      </c>
      <c r="J698" s="134" t="s">
        <v>15</v>
      </c>
      <c r="K698" s="294"/>
      <c r="L698" s="2"/>
      <c r="S698" s="102" t="s">
        <v>831</v>
      </c>
    </row>
    <row r="699" spans="1:27" x14ac:dyDescent="0.35">
      <c r="A699" s="16">
        <v>2022148</v>
      </c>
      <c r="B699" s="22">
        <v>44753</v>
      </c>
      <c r="C699" s="79">
        <v>2022</v>
      </c>
      <c r="D699" s="16" t="s">
        <v>44</v>
      </c>
      <c r="E699" s="16" t="s">
        <v>20</v>
      </c>
      <c r="F699" s="16" t="s">
        <v>509</v>
      </c>
      <c r="G699" s="219" t="s">
        <v>197</v>
      </c>
      <c r="H699" s="252">
        <v>4000</v>
      </c>
      <c r="I699" s="219" t="s">
        <v>794</v>
      </c>
      <c r="J699" s="134" t="s">
        <v>15</v>
      </c>
      <c r="K699" s="294"/>
      <c r="L699" s="2"/>
      <c r="S699">
        <v>2010</v>
      </c>
      <c r="T699">
        <v>3</v>
      </c>
      <c r="V699">
        <v>2021</v>
      </c>
      <c r="W699">
        <v>12</v>
      </c>
    </row>
    <row r="700" spans="1:27" x14ac:dyDescent="0.35">
      <c r="A700" s="16">
        <v>2022149</v>
      </c>
      <c r="B700" s="22">
        <v>44766</v>
      </c>
      <c r="C700" s="79">
        <v>2022</v>
      </c>
      <c r="D700" s="16" t="s">
        <v>53</v>
      </c>
      <c r="E700" s="16" t="s">
        <v>11</v>
      </c>
      <c r="F700" s="16" t="s">
        <v>177</v>
      </c>
      <c r="G700" s="219" t="s">
        <v>184</v>
      </c>
      <c r="H700" s="252">
        <v>300</v>
      </c>
      <c r="I700" s="219" t="s">
        <v>788</v>
      </c>
      <c r="J700" s="134" t="s">
        <v>15</v>
      </c>
      <c r="K700" s="294"/>
      <c r="L700" s="2"/>
      <c r="S700">
        <v>2011</v>
      </c>
      <c r="T700">
        <v>0</v>
      </c>
      <c r="V700">
        <v>2022</v>
      </c>
      <c r="W700">
        <v>11</v>
      </c>
    </row>
    <row r="701" spans="1:27" x14ac:dyDescent="0.35">
      <c r="A701" s="16">
        <v>2022154</v>
      </c>
      <c r="B701" s="22">
        <v>44714</v>
      </c>
      <c r="C701" s="79">
        <v>2022</v>
      </c>
      <c r="D701" s="301" t="s">
        <v>900</v>
      </c>
      <c r="E701" s="16" t="s">
        <v>11</v>
      </c>
      <c r="F701" s="16" t="s">
        <v>110</v>
      </c>
      <c r="G701" s="219" t="s">
        <v>221</v>
      </c>
      <c r="H701" s="252">
        <v>410</v>
      </c>
      <c r="I701" s="219" t="s">
        <v>788</v>
      </c>
      <c r="J701" s="134" t="s">
        <v>76</v>
      </c>
      <c r="K701" s="294"/>
      <c r="L701" s="2"/>
      <c r="S701">
        <v>2012</v>
      </c>
      <c r="T701">
        <v>0</v>
      </c>
      <c r="V701">
        <v>2023</v>
      </c>
      <c r="W701">
        <v>13</v>
      </c>
    </row>
    <row r="702" spans="1:27" x14ac:dyDescent="0.35">
      <c r="A702" s="16">
        <v>2022155</v>
      </c>
      <c r="B702" s="22">
        <v>44772</v>
      </c>
      <c r="C702" s="79">
        <v>2022</v>
      </c>
      <c r="D702" s="16" t="s">
        <v>44</v>
      </c>
      <c r="E702" s="16" t="s">
        <v>11</v>
      </c>
      <c r="F702" s="16" t="s">
        <v>891</v>
      </c>
      <c r="G702" s="219" t="s">
        <v>147</v>
      </c>
      <c r="H702" s="252">
        <v>1000</v>
      </c>
      <c r="I702" s="219" t="s">
        <v>893</v>
      </c>
      <c r="J702" s="134" t="s">
        <v>76</v>
      </c>
      <c r="K702" s="294"/>
      <c r="L702" s="2"/>
      <c r="S702">
        <v>2013</v>
      </c>
      <c r="T702">
        <v>0</v>
      </c>
      <c r="V702">
        <v>2024</v>
      </c>
      <c r="W702">
        <v>12</v>
      </c>
    </row>
    <row r="703" spans="1:27" x14ac:dyDescent="0.35">
      <c r="A703" s="16">
        <v>2022156</v>
      </c>
      <c r="B703" s="22">
        <v>44758</v>
      </c>
      <c r="C703" s="79">
        <v>2022</v>
      </c>
      <c r="D703" s="16" t="s">
        <v>53</v>
      </c>
      <c r="E703" s="16" t="s">
        <v>20</v>
      </c>
      <c r="F703" s="16" t="s">
        <v>124</v>
      </c>
      <c r="G703" s="219" t="s">
        <v>199</v>
      </c>
      <c r="H703" s="252">
        <v>8000</v>
      </c>
      <c r="I703" s="219" t="s">
        <v>794</v>
      </c>
      <c r="J703" s="134" t="s">
        <v>34</v>
      </c>
      <c r="K703" s="294"/>
      <c r="L703" s="2"/>
      <c r="S703">
        <v>2014</v>
      </c>
      <c r="T703">
        <v>1</v>
      </c>
      <c r="V703">
        <v>2025</v>
      </c>
      <c r="W703">
        <v>4</v>
      </c>
      <c r="X703" t="s">
        <v>1152</v>
      </c>
    </row>
    <row r="704" spans="1:27" x14ac:dyDescent="0.35">
      <c r="A704" s="16">
        <v>2022164</v>
      </c>
      <c r="B704" s="22">
        <v>44778</v>
      </c>
      <c r="C704" s="79">
        <v>2022</v>
      </c>
      <c r="D704" s="16" t="s">
        <v>813</v>
      </c>
      <c r="E704" s="16" t="s">
        <v>11</v>
      </c>
      <c r="F704" s="16" t="s">
        <v>126</v>
      </c>
      <c r="G704" s="219" t="s">
        <v>174</v>
      </c>
      <c r="H704" s="252">
        <v>2500</v>
      </c>
      <c r="I704" s="219" t="s">
        <v>794</v>
      </c>
      <c r="J704" s="134" t="s">
        <v>15</v>
      </c>
      <c r="K704" s="294"/>
      <c r="L704" s="2"/>
      <c r="S704">
        <v>2015</v>
      </c>
      <c r="T704">
        <v>0</v>
      </c>
      <c r="V704">
        <v>2026</v>
      </c>
    </row>
    <row r="705" spans="1:41" x14ac:dyDescent="0.35">
      <c r="A705" s="16">
        <v>2022170</v>
      </c>
      <c r="B705" s="22">
        <v>44778</v>
      </c>
      <c r="C705" s="79">
        <v>2022</v>
      </c>
      <c r="D705" s="16" t="s">
        <v>300</v>
      </c>
      <c r="E705" s="16" t="s">
        <v>11</v>
      </c>
      <c r="F705" s="16" t="s">
        <v>70</v>
      </c>
      <c r="G705" s="219" t="s">
        <v>603</v>
      </c>
      <c r="H705" s="252">
        <v>1300</v>
      </c>
      <c r="I705" s="219" t="s">
        <v>810</v>
      </c>
      <c r="J705" s="134" t="s">
        <v>15</v>
      </c>
      <c r="K705" s="294"/>
      <c r="L705" s="2"/>
      <c r="S705">
        <v>2016</v>
      </c>
      <c r="T705">
        <v>2</v>
      </c>
      <c r="V705">
        <v>2027</v>
      </c>
    </row>
    <row r="706" spans="1:41" x14ac:dyDescent="0.35">
      <c r="A706" s="16">
        <v>2022172</v>
      </c>
      <c r="B706" s="22">
        <v>44745</v>
      </c>
      <c r="C706" s="79">
        <v>2022</v>
      </c>
      <c r="D706" s="16" t="s">
        <v>19</v>
      </c>
      <c r="E706" s="16" t="s">
        <v>11</v>
      </c>
      <c r="F706" s="16" t="s">
        <v>475</v>
      </c>
      <c r="G706" s="219" t="s">
        <v>290</v>
      </c>
      <c r="H706" s="252">
        <v>4500</v>
      </c>
      <c r="I706" s="219" t="s">
        <v>794</v>
      </c>
      <c r="J706" s="134" t="s">
        <v>34</v>
      </c>
      <c r="K706" s="294"/>
      <c r="L706" s="2"/>
      <c r="S706">
        <v>2017</v>
      </c>
      <c r="T706">
        <v>7</v>
      </c>
      <c r="V706">
        <v>2028</v>
      </c>
    </row>
    <row r="707" spans="1:41" x14ac:dyDescent="0.35">
      <c r="A707" s="16">
        <v>2022177</v>
      </c>
      <c r="B707" s="22">
        <v>44785</v>
      </c>
      <c r="C707" s="79">
        <v>2022</v>
      </c>
      <c r="D707" s="16" t="s">
        <v>175</v>
      </c>
      <c r="E707" s="16" t="s">
        <v>11</v>
      </c>
      <c r="F707" s="16" t="s">
        <v>110</v>
      </c>
      <c r="G707" s="219" t="s">
        <v>444</v>
      </c>
      <c r="H707" s="252">
        <v>1300</v>
      </c>
      <c r="I707" s="219" t="s">
        <v>841</v>
      </c>
      <c r="J707" s="134" t="s">
        <v>15</v>
      </c>
      <c r="K707" s="294"/>
      <c r="L707" s="2"/>
      <c r="S707">
        <v>2018</v>
      </c>
      <c r="T707">
        <v>11</v>
      </c>
      <c r="V707">
        <v>2029</v>
      </c>
    </row>
    <row r="708" spans="1:41" x14ac:dyDescent="0.35">
      <c r="A708" s="16">
        <v>2022180</v>
      </c>
      <c r="B708" s="22">
        <v>44786</v>
      </c>
      <c r="C708" s="79">
        <v>2022</v>
      </c>
      <c r="D708" s="16" t="s">
        <v>517</v>
      </c>
      <c r="E708" s="16" t="s">
        <v>11</v>
      </c>
      <c r="F708" s="16" t="s">
        <v>949</v>
      </c>
      <c r="G708" s="219" t="s">
        <v>219</v>
      </c>
      <c r="H708" s="252">
        <v>400</v>
      </c>
      <c r="I708" s="219" t="s">
        <v>792</v>
      </c>
      <c r="J708" s="134" t="s">
        <v>34</v>
      </c>
      <c r="K708" s="294"/>
      <c r="L708" s="2"/>
      <c r="S708">
        <v>2019</v>
      </c>
      <c r="T708">
        <v>2</v>
      </c>
      <c r="V708">
        <v>2030</v>
      </c>
    </row>
    <row r="709" spans="1:41" x14ac:dyDescent="0.35">
      <c r="A709" s="16">
        <v>2022182</v>
      </c>
      <c r="B709" s="22">
        <v>44788</v>
      </c>
      <c r="C709" s="79">
        <v>2022</v>
      </c>
      <c r="D709" s="16" t="s">
        <v>568</v>
      </c>
      <c r="E709" s="16" t="s">
        <v>11</v>
      </c>
      <c r="F709" s="16" t="s">
        <v>425</v>
      </c>
      <c r="G709" s="219" t="s">
        <v>13</v>
      </c>
      <c r="H709" s="252">
        <v>1100</v>
      </c>
      <c r="I709" s="219" t="s">
        <v>950</v>
      </c>
      <c r="J709" s="134" t="s">
        <v>34</v>
      </c>
      <c r="K709" s="294"/>
      <c r="L709" s="2"/>
      <c r="S709">
        <v>2020</v>
      </c>
      <c r="T709">
        <v>3</v>
      </c>
      <c r="V709">
        <v>2031</v>
      </c>
    </row>
    <row r="710" spans="1:41" x14ac:dyDescent="0.35">
      <c r="A710" s="16">
        <v>2022184</v>
      </c>
      <c r="B710" s="22">
        <v>44786</v>
      </c>
      <c r="C710" s="79">
        <v>2022</v>
      </c>
      <c r="D710" s="16" t="s">
        <v>44</v>
      </c>
      <c r="E710" s="16" t="s">
        <v>11</v>
      </c>
      <c r="F710" s="16" t="s">
        <v>951</v>
      </c>
      <c r="G710" s="219" t="s">
        <v>311</v>
      </c>
      <c r="H710" s="252">
        <v>4100</v>
      </c>
      <c r="I710" s="219" t="s">
        <v>799</v>
      </c>
      <c r="J710" s="134" t="s">
        <v>15</v>
      </c>
      <c r="K710" s="294"/>
      <c r="L710" s="2"/>
    </row>
    <row r="711" spans="1:41" x14ac:dyDescent="0.35">
      <c r="A711" s="16">
        <v>2022186</v>
      </c>
      <c r="B711" s="22">
        <v>44783</v>
      </c>
      <c r="C711" s="79">
        <v>2022</v>
      </c>
      <c r="D711" s="16" t="s">
        <v>53</v>
      </c>
      <c r="E711" s="16" t="s">
        <v>11</v>
      </c>
      <c r="F711" s="16" t="s">
        <v>126</v>
      </c>
      <c r="G711" s="219" t="s">
        <v>178</v>
      </c>
      <c r="H711" s="252">
        <v>1200</v>
      </c>
      <c r="I711" s="219" t="s">
        <v>788</v>
      </c>
      <c r="J711" s="134" t="s">
        <v>34</v>
      </c>
      <c r="K711" s="294"/>
      <c r="L711" s="2"/>
    </row>
    <row r="712" spans="1:41" x14ac:dyDescent="0.35">
      <c r="A712" s="16">
        <v>2022188</v>
      </c>
      <c r="B712" s="22">
        <v>44786</v>
      </c>
      <c r="C712" s="79">
        <v>2022</v>
      </c>
      <c r="D712" s="16" t="s">
        <v>44</v>
      </c>
      <c r="E712" s="16" t="s">
        <v>11</v>
      </c>
      <c r="F712" s="16" t="s">
        <v>455</v>
      </c>
      <c r="G712" s="219" t="s">
        <v>583</v>
      </c>
      <c r="H712" s="252">
        <v>3000</v>
      </c>
      <c r="I712" s="219" t="s">
        <v>799</v>
      </c>
      <c r="J712" s="134" t="s">
        <v>34</v>
      </c>
      <c r="K712" s="294"/>
      <c r="L712" s="2"/>
    </row>
    <row r="713" spans="1:41" x14ac:dyDescent="0.35">
      <c r="A713" s="16">
        <v>2022190</v>
      </c>
      <c r="B713" s="22">
        <v>44794</v>
      </c>
      <c r="C713" s="79">
        <v>2022</v>
      </c>
      <c r="D713" s="16" t="s">
        <v>11</v>
      </c>
      <c r="E713" s="16" t="s">
        <v>11</v>
      </c>
      <c r="F713" s="16" t="s">
        <v>369</v>
      </c>
      <c r="G713" s="219" t="s">
        <v>767</v>
      </c>
      <c r="H713" s="252">
        <v>400</v>
      </c>
      <c r="I713" s="219" t="s">
        <v>810</v>
      </c>
      <c r="J713" s="134" t="s">
        <v>34</v>
      </c>
      <c r="K713" s="294"/>
      <c r="L713" s="2"/>
    </row>
    <row r="714" spans="1:41" x14ac:dyDescent="0.35">
      <c r="A714" s="16">
        <v>2022191</v>
      </c>
      <c r="B714" s="22">
        <v>44794</v>
      </c>
      <c r="C714" s="79">
        <v>2022</v>
      </c>
      <c r="D714" s="16" t="s">
        <v>53</v>
      </c>
      <c r="E714" s="16" t="s">
        <v>20</v>
      </c>
      <c r="F714" s="16" t="s">
        <v>244</v>
      </c>
      <c r="G714" s="219" t="s">
        <v>443</v>
      </c>
      <c r="H714" s="252">
        <v>4600</v>
      </c>
      <c r="I714" s="219" t="s">
        <v>794</v>
      </c>
      <c r="J714" s="134" t="s">
        <v>76</v>
      </c>
      <c r="K714" s="294"/>
      <c r="L714" s="2"/>
    </row>
    <row r="715" spans="1:41" x14ac:dyDescent="0.35">
      <c r="A715" s="16">
        <v>2022193</v>
      </c>
      <c r="B715" s="22">
        <v>44777</v>
      </c>
      <c r="C715" s="79">
        <v>2022</v>
      </c>
      <c r="D715" s="16" t="s">
        <v>952</v>
      </c>
      <c r="E715" s="16" t="s">
        <v>11</v>
      </c>
      <c r="F715" s="16" t="s">
        <v>953</v>
      </c>
      <c r="G715" s="219" t="s">
        <v>358</v>
      </c>
      <c r="H715" s="252">
        <v>18000</v>
      </c>
      <c r="I715" s="219" t="s">
        <v>810</v>
      </c>
      <c r="J715" s="134" t="s">
        <v>15</v>
      </c>
      <c r="K715" s="294"/>
      <c r="L715" s="2"/>
    </row>
    <row r="716" spans="1:41" x14ac:dyDescent="0.35">
      <c r="A716" s="16">
        <v>2022194</v>
      </c>
      <c r="B716" s="22">
        <v>44777</v>
      </c>
      <c r="C716" s="79">
        <v>2022</v>
      </c>
      <c r="D716" s="16" t="s">
        <v>952</v>
      </c>
      <c r="E716" s="16" t="s">
        <v>11</v>
      </c>
      <c r="F716" s="16" t="s">
        <v>953</v>
      </c>
      <c r="G716" s="219" t="s">
        <v>358</v>
      </c>
      <c r="H716" s="252">
        <v>18000</v>
      </c>
      <c r="I716" s="219" t="s">
        <v>810</v>
      </c>
      <c r="J716" s="134" t="s">
        <v>15</v>
      </c>
      <c r="K716" s="294"/>
      <c r="L716" s="2"/>
    </row>
    <row r="717" spans="1:41" x14ac:dyDescent="0.35">
      <c r="A717" s="16">
        <v>2022212</v>
      </c>
      <c r="B717" s="22">
        <v>44802</v>
      </c>
      <c r="C717" s="79">
        <v>2022</v>
      </c>
      <c r="D717" s="16" t="s">
        <v>19</v>
      </c>
      <c r="E717" s="16" t="s">
        <v>20</v>
      </c>
      <c r="F717" s="16" t="s">
        <v>334</v>
      </c>
      <c r="G717" s="219" t="s">
        <v>191</v>
      </c>
      <c r="H717" s="252">
        <v>5500</v>
      </c>
      <c r="I717" s="219" t="s">
        <v>794</v>
      </c>
      <c r="J717" s="134" t="s">
        <v>34</v>
      </c>
      <c r="K717" s="294"/>
      <c r="L717" s="2"/>
    </row>
    <row r="718" spans="1:41" x14ac:dyDescent="0.35">
      <c r="A718" s="16">
        <v>2022217</v>
      </c>
      <c r="B718" s="22">
        <v>44823</v>
      </c>
      <c r="C718" s="79">
        <v>2022</v>
      </c>
      <c r="D718" s="16" t="s">
        <v>235</v>
      </c>
      <c r="E718" s="16" t="s">
        <v>11</v>
      </c>
      <c r="F718" s="16" t="s">
        <v>177</v>
      </c>
      <c r="G718" s="219" t="s">
        <v>954</v>
      </c>
      <c r="H718" s="252">
        <v>900</v>
      </c>
      <c r="I718" s="219" t="s">
        <v>788</v>
      </c>
      <c r="J718" s="134" t="s">
        <v>76</v>
      </c>
      <c r="K718" s="294"/>
      <c r="L718" s="256"/>
    </row>
    <row r="719" spans="1:41" x14ac:dyDescent="0.35">
      <c r="A719" s="16">
        <v>2022219</v>
      </c>
      <c r="B719" s="22">
        <v>44768</v>
      </c>
      <c r="C719" s="79">
        <v>2022</v>
      </c>
      <c r="D719" s="301" t="s">
        <v>955</v>
      </c>
      <c r="E719" s="16" t="s">
        <v>11</v>
      </c>
      <c r="F719" s="16" t="s">
        <v>417</v>
      </c>
      <c r="G719" s="219" t="s">
        <v>1028</v>
      </c>
      <c r="H719" s="267">
        <v>820</v>
      </c>
      <c r="I719" s="219" t="s">
        <v>810</v>
      </c>
      <c r="J719" s="270" t="s">
        <v>43</v>
      </c>
      <c r="K719" s="295"/>
      <c r="L719" s="256"/>
    </row>
    <row r="720" spans="1:41" x14ac:dyDescent="0.35">
      <c r="A720" s="16">
        <v>2022222</v>
      </c>
      <c r="B720" s="22">
        <v>44782</v>
      </c>
      <c r="C720" s="79">
        <v>2022</v>
      </c>
      <c r="D720" s="16" t="s">
        <v>53</v>
      </c>
      <c r="E720" s="16" t="s">
        <v>20</v>
      </c>
      <c r="F720" s="16" t="s">
        <v>384</v>
      </c>
      <c r="G720" s="219" t="s">
        <v>956</v>
      </c>
      <c r="H720" s="252">
        <v>4000</v>
      </c>
      <c r="I720" s="219" t="s">
        <v>957</v>
      </c>
      <c r="J720" s="134" t="s">
        <v>24</v>
      </c>
      <c r="K720" s="294"/>
      <c r="L720" s="256"/>
      <c r="AK720" s="330" t="s">
        <v>867</v>
      </c>
      <c r="AL720" s="330"/>
      <c r="AM720" s="330"/>
      <c r="AN720" s="330"/>
      <c r="AO720" s="330"/>
    </row>
    <row r="721" spans="1:41" x14ac:dyDescent="0.35">
      <c r="A721" s="258">
        <v>2022223</v>
      </c>
      <c r="B721" s="260">
        <v>44804</v>
      </c>
      <c r="C721" s="261">
        <v>2022</v>
      </c>
      <c r="D721" s="258" t="s">
        <v>53</v>
      </c>
      <c r="E721" s="258" t="s">
        <v>20</v>
      </c>
      <c r="F721" s="258" t="s">
        <v>360</v>
      </c>
      <c r="G721" s="262" t="s">
        <v>171</v>
      </c>
      <c r="H721" s="259">
        <v>6000</v>
      </c>
      <c r="I721" s="262" t="s">
        <v>794</v>
      </c>
      <c r="J721" s="263" t="s">
        <v>34</v>
      </c>
      <c r="K721" s="294"/>
      <c r="L721" s="256"/>
      <c r="AJ721" s="14" t="s">
        <v>2</v>
      </c>
      <c r="AK721" s="14" t="s">
        <v>11</v>
      </c>
      <c r="AL721" s="14" t="s">
        <v>26</v>
      </c>
      <c r="AM721" s="14" t="s">
        <v>45</v>
      </c>
      <c r="AN721" s="14" t="s">
        <v>20</v>
      </c>
      <c r="AO721" s="14" t="s">
        <v>760</v>
      </c>
    </row>
    <row r="722" spans="1:41" x14ac:dyDescent="0.35">
      <c r="A722" s="258">
        <v>2022226</v>
      </c>
      <c r="B722" s="260">
        <v>44821</v>
      </c>
      <c r="C722" s="261">
        <v>2022</v>
      </c>
      <c r="D722" s="258" t="s">
        <v>44</v>
      </c>
      <c r="E722" s="258" t="s">
        <v>20</v>
      </c>
      <c r="F722" s="258" t="s">
        <v>27</v>
      </c>
      <c r="G722" s="262" t="s">
        <v>160</v>
      </c>
      <c r="H722" s="259">
        <v>7500</v>
      </c>
      <c r="I722" s="262" t="s">
        <v>799</v>
      </c>
      <c r="J722" s="263" t="s">
        <v>15</v>
      </c>
      <c r="K722" s="294"/>
      <c r="L722" s="256"/>
      <c r="AJ722" s="14">
        <v>2014</v>
      </c>
      <c r="AK722" s="163">
        <f>T799/$Y$799</f>
        <v>0.66666666666666663</v>
      </c>
      <c r="AL722" s="163">
        <f>U799/$Y$799</f>
        <v>0.22222222222222221</v>
      </c>
      <c r="AM722" s="163">
        <f>V799/$Y$799</f>
        <v>0</v>
      </c>
      <c r="AN722" s="163">
        <f>W799/$Y$799</f>
        <v>0.1111111111111111</v>
      </c>
      <c r="AO722" s="163">
        <f>X799/$Y$799</f>
        <v>0</v>
      </c>
    </row>
    <row r="723" spans="1:41" x14ac:dyDescent="0.35">
      <c r="A723" s="258">
        <v>2022227</v>
      </c>
      <c r="B723" s="260">
        <v>44811</v>
      </c>
      <c r="C723" s="261">
        <v>2022</v>
      </c>
      <c r="D723" s="258" t="s">
        <v>19</v>
      </c>
      <c r="E723" s="258" t="s">
        <v>11</v>
      </c>
      <c r="F723" s="258" t="s">
        <v>554</v>
      </c>
      <c r="G723" s="262" t="s">
        <v>171</v>
      </c>
      <c r="H723" s="259">
        <v>6000</v>
      </c>
      <c r="I723" s="262" t="s">
        <v>794</v>
      </c>
      <c r="J723" s="263" t="s">
        <v>76</v>
      </c>
      <c r="K723" s="294"/>
      <c r="L723" s="256"/>
      <c r="AJ723" s="14">
        <v>2015</v>
      </c>
      <c r="AK723" s="163">
        <f>T800/$Y$800</f>
        <v>0.72499999999999998</v>
      </c>
      <c r="AL723" s="163">
        <f>U800/$Y$800</f>
        <v>7.4999999999999997E-2</v>
      </c>
      <c r="AM723" s="163">
        <f>V800/$Y$800</f>
        <v>7.4999999999999997E-2</v>
      </c>
      <c r="AN723" s="163">
        <f>W800/$Y$800</f>
        <v>0.125</v>
      </c>
      <c r="AO723" s="163">
        <f>X800/$Y$800</f>
        <v>0</v>
      </c>
    </row>
    <row r="724" spans="1:41" x14ac:dyDescent="0.35">
      <c r="A724" s="258">
        <v>2022228</v>
      </c>
      <c r="B724" s="260">
        <v>44821</v>
      </c>
      <c r="C724" s="261">
        <v>2022</v>
      </c>
      <c r="D724" s="258" t="s">
        <v>19</v>
      </c>
      <c r="E724" s="258" t="s">
        <v>11</v>
      </c>
      <c r="F724" s="258" t="s">
        <v>548</v>
      </c>
      <c r="G724" s="262" t="s">
        <v>286</v>
      </c>
      <c r="H724" s="259">
        <v>16500</v>
      </c>
      <c r="I724" s="262" t="s">
        <v>904</v>
      </c>
      <c r="J724" s="263" t="s">
        <v>15</v>
      </c>
      <c r="K724" s="294"/>
      <c r="L724" s="256"/>
      <c r="AJ724" s="14">
        <v>2016</v>
      </c>
      <c r="AK724" s="163">
        <f>T801/$Y$801</f>
        <v>0.75531914893617025</v>
      </c>
      <c r="AL724" s="163">
        <f>U801/$Y$801</f>
        <v>0.1276595744680851</v>
      </c>
      <c r="AM724" s="163">
        <f>V801/$Y$801</f>
        <v>5.3191489361702128E-2</v>
      </c>
      <c r="AN724" s="163">
        <f>W801/$Y$801</f>
        <v>6.3829787234042548E-2</v>
      </c>
      <c r="AO724" s="163">
        <f>X801/$Y$801</f>
        <v>0</v>
      </c>
    </row>
    <row r="725" spans="1:41" x14ac:dyDescent="0.35">
      <c r="A725" s="258">
        <v>2022229</v>
      </c>
      <c r="B725" s="260">
        <v>44829</v>
      </c>
      <c r="C725" s="261">
        <v>2022</v>
      </c>
      <c r="D725" s="258" t="s">
        <v>53</v>
      </c>
      <c r="E725" s="258" t="s">
        <v>11</v>
      </c>
      <c r="F725" s="258" t="s">
        <v>244</v>
      </c>
      <c r="G725" s="262" t="s">
        <v>59</v>
      </c>
      <c r="H725" s="259">
        <v>4700</v>
      </c>
      <c r="I725" s="262" t="s">
        <v>794</v>
      </c>
      <c r="J725" s="263" t="s">
        <v>76</v>
      </c>
      <c r="K725" s="294"/>
      <c r="L725" s="256"/>
      <c r="AJ725" s="14">
        <v>2017</v>
      </c>
      <c r="AK725" s="163">
        <f>T802/$Y$802</f>
        <v>0.81415929203539827</v>
      </c>
      <c r="AL725" s="163">
        <f>U802/$Y$802</f>
        <v>8.8495575221238937E-3</v>
      </c>
      <c r="AM725" s="163">
        <f>V802/$Y$802</f>
        <v>5.3097345132743362E-2</v>
      </c>
      <c r="AN725" s="163">
        <f>W802/$Y$802</f>
        <v>0.12389380530973451</v>
      </c>
      <c r="AO725" s="163">
        <f>X802/$Y$802</f>
        <v>0</v>
      </c>
    </row>
    <row r="726" spans="1:41" x14ac:dyDescent="0.35">
      <c r="A726" s="258">
        <v>2022232</v>
      </c>
      <c r="B726" s="260">
        <v>44833</v>
      </c>
      <c r="C726" s="261">
        <v>2022</v>
      </c>
      <c r="D726" s="258" t="s">
        <v>44</v>
      </c>
      <c r="E726" s="258" t="s">
        <v>20</v>
      </c>
      <c r="F726" s="258" t="s">
        <v>308</v>
      </c>
      <c r="G726" s="262" t="s">
        <v>1003</v>
      </c>
      <c r="H726" s="259">
        <v>9000</v>
      </c>
      <c r="I726" s="262" t="s">
        <v>794</v>
      </c>
      <c r="J726" s="263" t="s">
        <v>34</v>
      </c>
      <c r="K726" s="294"/>
      <c r="AJ726" s="14">
        <v>2018</v>
      </c>
      <c r="AK726" s="163">
        <f>T803/$Y$803</f>
        <v>0.89928057553956831</v>
      </c>
      <c r="AL726" s="163">
        <f>U803/$Y$803</f>
        <v>7.1942446043165471E-3</v>
      </c>
      <c r="AM726" s="163">
        <f>V803/$Y$803</f>
        <v>1.4388489208633094E-2</v>
      </c>
      <c r="AN726" s="163">
        <f>W803/$Y$803</f>
        <v>7.9136690647482008E-2</v>
      </c>
      <c r="AO726" s="163">
        <f>X803/$Y$803</f>
        <v>0</v>
      </c>
    </row>
    <row r="727" spans="1:41" x14ac:dyDescent="0.35">
      <c r="A727" s="258">
        <v>2022235</v>
      </c>
      <c r="B727" s="260">
        <v>44837</v>
      </c>
      <c r="C727" s="261">
        <v>2022</v>
      </c>
      <c r="D727" s="258" t="s">
        <v>958</v>
      </c>
      <c r="E727" s="258" t="s">
        <v>11</v>
      </c>
      <c r="F727" s="258" t="s">
        <v>622</v>
      </c>
      <c r="G727" s="262" t="s">
        <v>51</v>
      </c>
      <c r="H727" s="259">
        <v>1000</v>
      </c>
      <c r="I727" s="262" t="s">
        <v>796</v>
      </c>
      <c r="J727" s="263" t="s">
        <v>15</v>
      </c>
      <c r="K727" s="294"/>
      <c r="L727" s="2"/>
      <c r="AJ727" s="14">
        <v>2019</v>
      </c>
      <c r="AK727" s="163">
        <f>T804/$Y$804</f>
        <v>0.72799999999999998</v>
      </c>
      <c r="AL727" s="163">
        <f>U804/$Y$804</f>
        <v>0</v>
      </c>
      <c r="AM727" s="163">
        <f>V804/$Y$804</f>
        <v>0.04</v>
      </c>
      <c r="AN727" s="163">
        <f>W804/$Y$804</f>
        <v>0.23200000000000001</v>
      </c>
      <c r="AO727" s="163">
        <f>X804/$Y$804</f>
        <v>0</v>
      </c>
    </row>
    <row r="728" spans="1:41" x14ac:dyDescent="0.35">
      <c r="A728" s="258">
        <v>2022236</v>
      </c>
      <c r="B728" s="260">
        <v>44839</v>
      </c>
      <c r="C728" s="261">
        <v>2022</v>
      </c>
      <c r="D728" s="258" t="s">
        <v>959</v>
      </c>
      <c r="E728" s="258" t="s">
        <v>11</v>
      </c>
      <c r="F728" s="258" t="s">
        <v>1004</v>
      </c>
      <c r="G728" s="262" t="s">
        <v>1005</v>
      </c>
      <c r="H728" s="259">
        <v>1000</v>
      </c>
      <c r="I728" s="262" t="s">
        <v>804</v>
      </c>
      <c r="J728" s="263" t="s">
        <v>15</v>
      </c>
      <c r="K728" s="294"/>
      <c r="L728" s="2"/>
      <c r="AJ728" s="14">
        <v>2020</v>
      </c>
      <c r="AK728" s="163">
        <f>T805/$Y$805</f>
        <v>0.57777777777777772</v>
      </c>
      <c r="AL728" s="163">
        <f>U805/$Y$805</f>
        <v>4.4444444444444446E-2</v>
      </c>
      <c r="AM728" s="163">
        <f>V805/$Y$805</f>
        <v>4.4444444444444446E-2</v>
      </c>
      <c r="AN728" s="163">
        <f>W805/$Y$805</f>
        <v>0.31111111111111112</v>
      </c>
      <c r="AO728" s="163">
        <f>X805/$Y$805</f>
        <v>2.2222222222222223E-2</v>
      </c>
    </row>
    <row r="729" spans="1:41" x14ac:dyDescent="0.35">
      <c r="A729" s="258">
        <v>2022243</v>
      </c>
      <c r="B729" s="260">
        <v>44814</v>
      </c>
      <c r="C729" s="261">
        <v>2022</v>
      </c>
      <c r="D729" s="258" t="s">
        <v>53</v>
      </c>
      <c r="E729" s="258" t="s">
        <v>20</v>
      </c>
      <c r="F729" s="258" t="s">
        <v>81</v>
      </c>
      <c r="G729" s="262" t="s">
        <v>1006</v>
      </c>
      <c r="H729" s="259">
        <v>19500</v>
      </c>
      <c r="I729" s="262" t="s">
        <v>1007</v>
      </c>
      <c r="J729" s="263" t="s">
        <v>76</v>
      </c>
      <c r="K729" s="294"/>
      <c r="L729" s="2"/>
      <c r="AJ729" s="14">
        <v>2021</v>
      </c>
      <c r="AK729" s="163">
        <f>T806/$Y$806</f>
        <v>0.64197530864197527</v>
      </c>
      <c r="AL729" s="163">
        <f>U806/$Y$806</f>
        <v>1.2345679012345678E-2</v>
      </c>
      <c r="AM729" s="163">
        <f>V806/$Y$806</f>
        <v>9.8765432098765427E-2</v>
      </c>
      <c r="AN729" s="163">
        <f>W806/$Y$806</f>
        <v>0.24691358024691357</v>
      </c>
      <c r="AO729" s="163">
        <f>X806/$Y$806</f>
        <v>0</v>
      </c>
    </row>
    <row r="730" spans="1:41" x14ac:dyDescent="0.35">
      <c r="A730" s="258">
        <v>2022244</v>
      </c>
      <c r="B730" s="260">
        <v>44827</v>
      </c>
      <c r="C730" s="261">
        <v>2022</v>
      </c>
      <c r="D730" s="258" t="s">
        <v>44</v>
      </c>
      <c r="E730" s="258" t="s">
        <v>11</v>
      </c>
      <c r="F730" s="258" t="s">
        <v>1008</v>
      </c>
      <c r="G730" s="262" t="s">
        <v>1009</v>
      </c>
      <c r="H730" s="259">
        <v>50</v>
      </c>
      <c r="I730" s="262" t="s">
        <v>879</v>
      </c>
      <c r="J730" s="263" t="s">
        <v>15</v>
      </c>
      <c r="K730" s="294"/>
      <c r="L730" s="2"/>
      <c r="AJ730" s="14">
        <v>2022</v>
      </c>
      <c r="AK730" s="163">
        <f>T807/$Y$807</f>
        <v>0.75308641975308643</v>
      </c>
      <c r="AL730" s="163">
        <f>U807/$Y$807</f>
        <v>0</v>
      </c>
      <c r="AM730" s="163">
        <f>V807/$Y$807</f>
        <v>1.2345679012345678E-2</v>
      </c>
      <c r="AN730" s="163">
        <f>W807/$Y$807</f>
        <v>0.23456790123456789</v>
      </c>
      <c r="AO730" s="163">
        <f>X807/$Y$807</f>
        <v>0</v>
      </c>
    </row>
    <row r="731" spans="1:41" x14ac:dyDescent="0.35">
      <c r="A731" s="258">
        <v>2022245</v>
      </c>
      <c r="B731" s="260">
        <v>44829</v>
      </c>
      <c r="C731" s="261">
        <v>2022</v>
      </c>
      <c r="D731" s="258" t="s">
        <v>19</v>
      </c>
      <c r="E731" s="258" t="s">
        <v>20</v>
      </c>
      <c r="F731" s="258" t="s">
        <v>17</v>
      </c>
      <c r="G731" s="262" t="s">
        <v>377</v>
      </c>
      <c r="H731" s="259">
        <v>8500</v>
      </c>
      <c r="I731" s="262" t="s">
        <v>794</v>
      </c>
      <c r="J731" s="263" t="s">
        <v>24</v>
      </c>
      <c r="K731" s="294"/>
      <c r="L731" s="256"/>
      <c r="AJ731" s="14">
        <v>2023</v>
      </c>
      <c r="AK731" s="163">
        <f>T808/$Y$808</f>
        <v>0.65476190476190477</v>
      </c>
      <c r="AL731" s="163">
        <f>U808/$Y$808</f>
        <v>3.5714285714285712E-2</v>
      </c>
      <c r="AM731" s="163">
        <f>V808/$Y$808</f>
        <v>7.1428571428571425E-2</v>
      </c>
      <c r="AN731" s="163">
        <f>W808/$Y$808</f>
        <v>0.23809523809523808</v>
      </c>
      <c r="AO731" s="163">
        <f>X808/$Y$808</f>
        <v>0</v>
      </c>
    </row>
    <row r="732" spans="1:41" x14ac:dyDescent="0.35">
      <c r="A732" s="258">
        <v>2022253</v>
      </c>
      <c r="B732" s="260">
        <v>44854</v>
      </c>
      <c r="C732" s="261">
        <v>2022</v>
      </c>
      <c r="D732" s="302" t="s">
        <v>1034</v>
      </c>
      <c r="E732" s="258" t="s">
        <v>11</v>
      </c>
      <c r="F732" s="258" t="s">
        <v>528</v>
      </c>
      <c r="G732" s="262" t="s">
        <v>482</v>
      </c>
      <c r="H732" s="259">
        <v>400</v>
      </c>
      <c r="I732" s="262" t="s">
        <v>829</v>
      </c>
      <c r="J732" s="263" t="s">
        <v>15</v>
      </c>
      <c r="K732" s="294"/>
      <c r="L732" s="256"/>
      <c r="AJ732" s="14">
        <v>2024</v>
      </c>
      <c r="AK732" s="163">
        <f>T809/$Y$809</f>
        <v>0.64444444444444449</v>
      </c>
      <c r="AL732" s="163">
        <f>U809/$Y$809</f>
        <v>4.4444444444444446E-2</v>
      </c>
      <c r="AM732" s="163">
        <f>V809/$Y$809</f>
        <v>4.4444444444444446E-2</v>
      </c>
      <c r="AN732" s="163">
        <f>W809/$Y$809</f>
        <v>0.26666666666666666</v>
      </c>
      <c r="AO732" s="163">
        <f>X809/$Y$809</f>
        <v>0</v>
      </c>
    </row>
    <row r="733" spans="1:41" x14ac:dyDescent="0.35">
      <c r="A733" s="16">
        <v>2022259</v>
      </c>
      <c r="B733" s="22">
        <v>44868</v>
      </c>
      <c r="C733" s="79">
        <v>2022</v>
      </c>
      <c r="D733" s="16" t="s">
        <v>88</v>
      </c>
      <c r="E733" s="258" t="s">
        <v>11</v>
      </c>
      <c r="F733" s="16" t="s">
        <v>89</v>
      </c>
      <c r="G733" s="219" t="s">
        <v>94</v>
      </c>
      <c r="H733" s="252">
        <v>1400</v>
      </c>
      <c r="I733" s="219" t="s">
        <v>810</v>
      </c>
      <c r="J733" s="263" t="s">
        <v>76</v>
      </c>
      <c r="K733" s="294"/>
      <c r="AJ733" s="304">
        <v>2025</v>
      </c>
      <c r="AK733" s="163">
        <f>T810/$Y$810</f>
        <v>0.71830985915492962</v>
      </c>
      <c r="AL733" s="163">
        <f>U810/$Y$810</f>
        <v>1.4084507042253521E-2</v>
      </c>
      <c r="AM733" s="163">
        <f>V810/$Y$810</f>
        <v>0</v>
      </c>
      <c r="AN733" s="163">
        <f>W810/$Y$810</f>
        <v>0.26760563380281688</v>
      </c>
      <c r="AO733" s="163">
        <f>X810/$Y$810</f>
        <v>0</v>
      </c>
    </row>
    <row r="734" spans="1:41" x14ac:dyDescent="0.35">
      <c r="A734" s="16">
        <v>2022260</v>
      </c>
      <c r="B734" s="22">
        <v>44869</v>
      </c>
      <c r="C734" s="79">
        <v>2022</v>
      </c>
      <c r="D734" s="301" t="s">
        <v>790</v>
      </c>
      <c r="E734" s="258" t="s">
        <v>11</v>
      </c>
      <c r="F734" s="16" t="s">
        <v>401</v>
      </c>
      <c r="G734" s="219" t="s">
        <v>640</v>
      </c>
      <c r="H734" s="252">
        <v>400</v>
      </c>
      <c r="I734" s="219" t="s">
        <v>810</v>
      </c>
      <c r="J734" s="263" t="s">
        <v>43</v>
      </c>
      <c r="K734" s="294"/>
    </row>
    <row r="735" spans="1:41" x14ac:dyDescent="0.35">
      <c r="A735" s="16">
        <v>2022261</v>
      </c>
      <c r="B735" s="22">
        <v>44873</v>
      </c>
      <c r="C735" s="79">
        <v>2022</v>
      </c>
      <c r="D735" s="16" t="s">
        <v>900</v>
      </c>
      <c r="E735" s="258" t="s">
        <v>11</v>
      </c>
      <c r="F735" s="16" t="s">
        <v>255</v>
      </c>
      <c r="G735" s="219" t="s">
        <v>317</v>
      </c>
      <c r="H735" s="252">
        <v>2000</v>
      </c>
      <c r="I735" s="219" t="s">
        <v>810</v>
      </c>
      <c r="J735" s="263" t="s">
        <v>34</v>
      </c>
      <c r="K735" s="294"/>
      <c r="L735" s="256"/>
    </row>
    <row r="736" spans="1:41" x14ac:dyDescent="0.35">
      <c r="A736" s="16">
        <v>2022263</v>
      </c>
      <c r="B736" s="22">
        <v>44881</v>
      </c>
      <c r="C736" s="79">
        <v>2022</v>
      </c>
      <c r="D736" s="16" t="s">
        <v>1012</v>
      </c>
      <c r="E736" s="258" t="s">
        <v>20</v>
      </c>
      <c r="F736" s="16" t="s">
        <v>1013</v>
      </c>
      <c r="G736" s="219" t="s">
        <v>1014</v>
      </c>
      <c r="H736" s="252">
        <v>7500</v>
      </c>
      <c r="I736" s="219" t="s">
        <v>1015</v>
      </c>
      <c r="J736" s="134" t="s">
        <v>76</v>
      </c>
      <c r="K736" s="294"/>
      <c r="L736" s="256"/>
    </row>
    <row r="737" spans="1:12" x14ac:dyDescent="0.35">
      <c r="A737" s="16">
        <v>2022270</v>
      </c>
      <c r="B737" s="22">
        <v>44900</v>
      </c>
      <c r="C737" s="79">
        <v>2022</v>
      </c>
      <c r="D737" s="301" t="s">
        <v>1012</v>
      </c>
      <c r="E737" s="258" t="s">
        <v>11</v>
      </c>
      <c r="F737" s="16" t="s">
        <v>12</v>
      </c>
      <c r="G737" s="219" t="s">
        <v>1014</v>
      </c>
      <c r="H737" s="267">
        <v>200</v>
      </c>
      <c r="I737" s="219" t="s">
        <v>829</v>
      </c>
      <c r="J737" s="263" t="s">
        <v>15</v>
      </c>
      <c r="K737" s="294"/>
    </row>
    <row r="738" spans="1:12" x14ac:dyDescent="0.35">
      <c r="A738" s="16">
        <v>2022276</v>
      </c>
      <c r="B738" s="22">
        <v>44912</v>
      </c>
      <c r="C738" s="79">
        <v>2022</v>
      </c>
      <c r="D738" s="16" t="s">
        <v>1016</v>
      </c>
      <c r="E738" s="258" t="s">
        <v>11</v>
      </c>
      <c r="F738" s="16" t="s">
        <v>213</v>
      </c>
      <c r="G738" s="219" t="s">
        <v>261</v>
      </c>
      <c r="H738" s="252">
        <v>1850</v>
      </c>
      <c r="I738" s="219" t="s">
        <v>810</v>
      </c>
      <c r="J738" s="134" t="s">
        <v>34</v>
      </c>
      <c r="K738" s="294"/>
      <c r="L738" s="256"/>
    </row>
    <row r="739" spans="1:12" ht="15" thickBot="1" x14ac:dyDescent="0.4">
      <c r="A739" s="76">
        <v>2022279</v>
      </c>
      <c r="B739" s="77">
        <v>44916</v>
      </c>
      <c r="C739" s="275">
        <v>2022</v>
      </c>
      <c r="D739" s="76" t="s">
        <v>109</v>
      </c>
      <c r="E739" s="280" t="s">
        <v>11</v>
      </c>
      <c r="F739" s="76" t="s">
        <v>777</v>
      </c>
      <c r="G739" s="276" t="s">
        <v>1017</v>
      </c>
      <c r="H739" s="277">
        <v>900</v>
      </c>
      <c r="I739" s="276" t="s">
        <v>1018</v>
      </c>
      <c r="J739" s="146" t="s">
        <v>34</v>
      </c>
      <c r="K739" s="294"/>
      <c r="L739" s="256"/>
    </row>
    <row r="740" spans="1:12" x14ac:dyDescent="0.35">
      <c r="A740" s="32">
        <v>2023001</v>
      </c>
      <c r="B740" s="33">
        <v>44928</v>
      </c>
      <c r="C740" s="272">
        <v>2023</v>
      </c>
      <c r="D740" s="32" t="s">
        <v>866</v>
      </c>
      <c r="E740" s="278" t="s">
        <v>11</v>
      </c>
      <c r="F740" s="32" t="s">
        <v>177</v>
      </c>
      <c r="G740" s="273" t="s">
        <v>199</v>
      </c>
      <c r="H740" s="279">
        <v>4000</v>
      </c>
      <c r="I740" s="273" t="s">
        <v>794</v>
      </c>
      <c r="J740" s="142" t="s">
        <v>15</v>
      </c>
      <c r="K740" s="294"/>
      <c r="L740" s="256"/>
    </row>
    <row r="741" spans="1:12" x14ac:dyDescent="0.35">
      <c r="A741" s="16">
        <v>2023002</v>
      </c>
      <c r="B741" s="22">
        <v>44934</v>
      </c>
      <c r="C741" s="79">
        <v>2023</v>
      </c>
      <c r="D741" s="16" t="s">
        <v>44</v>
      </c>
      <c r="E741" s="266" t="s">
        <v>20</v>
      </c>
      <c r="F741" s="16" t="s">
        <v>811</v>
      </c>
      <c r="G741" s="219" t="s">
        <v>311</v>
      </c>
      <c r="H741" s="259">
        <v>550</v>
      </c>
      <c r="I741" s="219" t="s">
        <v>808</v>
      </c>
      <c r="J741" s="134" t="s">
        <v>24</v>
      </c>
      <c r="K741" s="294"/>
      <c r="L741" s="256"/>
    </row>
    <row r="742" spans="1:12" x14ac:dyDescent="0.35">
      <c r="A742" s="16">
        <v>2023011</v>
      </c>
      <c r="B742" s="22">
        <v>44949</v>
      </c>
      <c r="C742" s="79">
        <v>2023</v>
      </c>
      <c r="D742" s="301" t="s">
        <v>517</v>
      </c>
      <c r="E742" s="266" t="s">
        <v>11</v>
      </c>
      <c r="F742" s="16" t="s">
        <v>630</v>
      </c>
      <c r="G742" s="219" t="s">
        <v>844</v>
      </c>
      <c r="H742" s="268">
        <v>70</v>
      </c>
      <c r="I742" s="219" t="s">
        <v>810</v>
      </c>
      <c r="J742" s="263" t="s">
        <v>34</v>
      </c>
      <c r="K742" s="294"/>
      <c r="L742" s="256"/>
    </row>
    <row r="743" spans="1:12" x14ac:dyDescent="0.35">
      <c r="A743" s="258">
        <v>2023014</v>
      </c>
      <c r="B743" s="260">
        <v>44944</v>
      </c>
      <c r="C743" s="261">
        <v>2023</v>
      </c>
      <c r="D743" s="258" t="s">
        <v>53</v>
      </c>
      <c r="E743" s="258" t="s">
        <v>11</v>
      </c>
      <c r="F743" s="258" t="s">
        <v>73</v>
      </c>
      <c r="G743" s="262" t="s">
        <v>256</v>
      </c>
      <c r="H743" s="259">
        <v>2400</v>
      </c>
      <c r="I743" s="262" t="s">
        <v>788</v>
      </c>
      <c r="J743" s="263" t="s">
        <v>15</v>
      </c>
      <c r="K743" s="294"/>
      <c r="L743" s="256"/>
    </row>
    <row r="744" spans="1:12" x14ac:dyDescent="0.35">
      <c r="A744" s="258">
        <v>2023015</v>
      </c>
      <c r="B744" s="260">
        <v>44963</v>
      </c>
      <c r="C744" s="261">
        <v>2023</v>
      </c>
      <c r="D744" s="258" t="s">
        <v>25</v>
      </c>
      <c r="E744" s="258" t="s">
        <v>11</v>
      </c>
      <c r="F744" s="258" t="s">
        <v>112</v>
      </c>
      <c r="G744" s="262" t="s">
        <v>410</v>
      </c>
      <c r="H744" s="259">
        <v>2800</v>
      </c>
      <c r="I744" s="262" t="s">
        <v>810</v>
      </c>
      <c r="J744" s="263" t="s">
        <v>15</v>
      </c>
      <c r="K744" s="294"/>
    </row>
    <row r="745" spans="1:12" x14ac:dyDescent="0.35">
      <c r="A745" s="258">
        <v>2023018</v>
      </c>
      <c r="B745" s="260">
        <v>44964</v>
      </c>
      <c r="C745" s="261">
        <v>2023</v>
      </c>
      <c r="D745" s="258" t="s">
        <v>785</v>
      </c>
      <c r="E745" s="266" t="s">
        <v>11</v>
      </c>
      <c r="F745" s="258" t="s">
        <v>554</v>
      </c>
      <c r="G745" s="262" t="s">
        <v>221</v>
      </c>
      <c r="H745" s="259">
        <v>1200</v>
      </c>
      <c r="I745" s="262" t="s">
        <v>788</v>
      </c>
      <c r="J745" s="263" t="s">
        <v>15</v>
      </c>
      <c r="K745" s="294"/>
      <c r="L745" s="256"/>
    </row>
    <row r="746" spans="1:12" x14ac:dyDescent="0.35">
      <c r="A746" s="258">
        <v>2023019</v>
      </c>
      <c r="B746" s="260">
        <v>44974</v>
      </c>
      <c r="C746" s="261">
        <v>2023</v>
      </c>
      <c r="D746" s="258" t="s">
        <v>109</v>
      </c>
      <c r="E746" s="266" t="s">
        <v>11</v>
      </c>
      <c r="F746" s="258" t="s">
        <v>266</v>
      </c>
      <c r="G746" s="262" t="s">
        <v>885</v>
      </c>
      <c r="H746" s="259">
        <v>5400</v>
      </c>
      <c r="I746" s="262" t="s">
        <v>794</v>
      </c>
      <c r="J746" s="263" t="s">
        <v>15</v>
      </c>
      <c r="K746" s="294"/>
      <c r="L746" s="256"/>
    </row>
    <row r="747" spans="1:12" x14ac:dyDescent="0.35">
      <c r="A747" s="258">
        <v>2023020</v>
      </c>
      <c r="B747" s="260">
        <v>44974</v>
      </c>
      <c r="C747" s="261">
        <v>2023</v>
      </c>
      <c r="D747" s="258" t="s">
        <v>621</v>
      </c>
      <c r="E747" s="258" t="s">
        <v>11</v>
      </c>
      <c r="F747" s="258" t="s">
        <v>529</v>
      </c>
      <c r="G747" s="262" t="s">
        <v>104</v>
      </c>
      <c r="H747" s="259">
        <v>6500</v>
      </c>
      <c r="I747" s="262" t="s">
        <v>810</v>
      </c>
      <c r="J747" s="263" t="s">
        <v>34</v>
      </c>
      <c r="K747" s="294"/>
      <c r="L747" s="256"/>
    </row>
    <row r="748" spans="1:12" x14ac:dyDescent="0.35">
      <c r="A748" s="258">
        <v>2023022</v>
      </c>
      <c r="B748" s="260">
        <v>44980</v>
      </c>
      <c r="C748" s="261">
        <v>2023</v>
      </c>
      <c r="D748" s="258" t="s">
        <v>621</v>
      </c>
      <c r="E748" s="258" t="s">
        <v>11</v>
      </c>
      <c r="F748" s="258" t="s">
        <v>1019</v>
      </c>
      <c r="G748" s="262" t="s">
        <v>1020</v>
      </c>
      <c r="H748" s="259">
        <v>3400</v>
      </c>
      <c r="I748" s="262" t="s">
        <v>810</v>
      </c>
      <c r="J748" s="263" t="s">
        <v>15</v>
      </c>
      <c r="K748" s="294"/>
      <c r="L748" s="256"/>
    </row>
    <row r="749" spans="1:12" x14ac:dyDescent="0.35">
      <c r="A749" s="258">
        <v>2023023</v>
      </c>
      <c r="B749" s="260">
        <v>44981</v>
      </c>
      <c r="C749" s="261">
        <v>2023</v>
      </c>
      <c r="D749" s="258" t="s">
        <v>53</v>
      </c>
      <c r="E749" s="266" t="s">
        <v>20</v>
      </c>
      <c r="F749" s="258" t="s">
        <v>31</v>
      </c>
      <c r="G749" s="262" t="s">
        <v>265</v>
      </c>
      <c r="H749" s="259">
        <v>5000</v>
      </c>
      <c r="I749" s="262" t="s">
        <v>794</v>
      </c>
      <c r="J749" s="263" t="s">
        <v>76</v>
      </c>
      <c r="K749" s="294"/>
    </row>
    <row r="750" spans="1:12" x14ac:dyDescent="0.35">
      <c r="A750" s="16">
        <v>2023029</v>
      </c>
      <c r="B750" s="22">
        <v>44996</v>
      </c>
      <c r="C750" s="79">
        <v>2023</v>
      </c>
      <c r="D750" s="16" t="s">
        <v>1024</v>
      </c>
      <c r="E750" s="258" t="s">
        <v>11</v>
      </c>
      <c r="F750" s="16" t="s">
        <v>1025</v>
      </c>
      <c r="G750" s="219" t="s">
        <v>1026</v>
      </c>
      <c r="H750" s="268">
        <v>3000</v>
      </c>
      <c r="I750" s="219" t="s">
        <v>810</v>
      </c>
      <c r="J750" s="263" t="s">
        <v>15</v>
      </c>
      <c r="K750" s="294"/>
      <c r="L750" s="256"/>
    </row>
    <row r="751" spans="1:12" x14ac:dyDescent="0.35">
      <c r="A751" s="16">
        <v>2023033</v>
      </c>
      <c r="B751" s="22">
        <v>44997</v>
      </c>
      <c r="C751" s="79">
        <v>2023</v>
      </c>
      <c r="D751" s="16" t="s">
        <v>53</v>
      </c>
      <c r="E751" s="258" t="s">
        <v>20</v>
      </c>
      <c r="F751" s="16" t="s">
        <v>554</v>
      </c>
      <c r="G751" s="219" t="s">
        <v>899</v>
      </c>
      <c r="H751" s="268">
        <v>18000</v>
      </c>
      <c r="I751" s="219" t="s">
        <v>794</v>
      </c>
      <c r="J751" s="263" t="s">
        <v>15</v>
      </c>
      <c r="K751" s="294"/>
      <c r="L751" s="256"/>
    </row>
    <row r="752" spans="1:12" x14ac:dyDescent="0.35">
      <c r="A752" s="16">
        <v>2023036</v>
      </c>
      <c r="B752" s="22">
        <v>45009</v>
      </c>
      <c r="C752" s="79">
        <v>2023</v>
      </c>
      <c r="D752" s="301" t="s">
        <v>845</v>
      </c>
      <c r="E752" s="258" t="s">
        <v>11</v>
      </c>
      <c r="F752" s="16" t="s">
        <v>255</v>
      </c>
      <c r="G752" s="219" t="s">
        <v>954</v>
      </c>
      <c r="H752" s="259">
        <v>250</v>
      </c>
      <c r="I752" s="219" t="s">
        <v>810</v>
      </c>
      <c r="J752" s="263" t="s">
        <v>24</v>
      </c>
      <c r="K752" s="294"/>
      <c r="L752" s="256"/>
    </row>
    <row r="753" spans="1:12" x14ac:dyDescent="0.35">
      <c r="A753" s="258">
        <v>2023039</v>
      </c>
      <c r="B753" s="260">
        <v>45019</v>
      </c>
      <c r="C753" s="261">
        <v>2023</v>
      </c>
      <c r="D753" s="258" t="s">
        <v>1027</v>
      </c>
      <c r="E753" s="258" t="s">
        <v>11</v>
      </c>
      <c r="F753" s="16" t="s">
        <v>220</v>
      </c>
      <c r="G753" s="219" t="s">
        <v>174</v>
      </c>
      <c r="H753" s="259">
        <v>6000</v>
      </c>
      <c r="I753" s="219" t="s">
        <v>794</v>
      </c>
      <c r="J753" s="263" t="s">
        <v>34</v>
      </c>
      <c r="K753" s="294"/>
      <c r="L753" s="256"/>
    </row>
    <row r="754" spans="1:12" x14ac:dyDescent="0.35">
      <c r="A754" s="258">
        <v>2023043</v>
      </c>
      <c r="B754" s="260">
        <v>45024</v>
      </c>
      <c r="C754" s="261">
        <v>2023</v>
      </c>
      <c r="D754" s="258" t="s">
        <v>235</v>
      </c>
      <c r="E754" s="269" t="s">
        <v>20</v>
      </c>
      <c r="F754" s="16" t="s">
        <v>73</v>
      </c>
      <c r="G754" s="219" t="s">
        <v>104</v>
      </c>
      <c r="H754" s="268">
        <v>1800</v>
      </c>
      <c r="I754" s="219" t="s">
        <v>788</v>
      </c>
      <c r="J754" s="134" t="s">
        <v>34</v>
      </c>
      <c r="K754" s="294"/>
      <c r="L754" s="256"/>
    </row>
    <row r="755" spans="1:12" x14ac:dyDescent="0.35">
      <c r="A755" s="258">
        <v>2023046</v>
      </c>
      <c r="B755" s="260">
        <v>45028</v>
      </c>
      <c r="C755" s="261">
        <v>2023</v>
      </c>
      <c r="D755" s="258" t="s">
        <v>655</v>
      </c>
      <c r="E755" s="269" t="s">
        <v>11</v>
      </c>
      <c r="F755" s="16" t="s">
        <v>1019</v>
      </c>
      <c r="G755" s="219" t="s">
        <v>545</v>
      </c>
      <c r="H755" s="268">
        <v>2000</v>
      </c>
      <c r="I755" s="219" t="s">
        <v>1030</v>
      </c>
      <c r="J755" s="134" t="s">
        <v>15</v>
      </c>
      <c r="K755" s="294"/>
      <c r="L755" s="256"/>
    </row>
    <row r="756" spans="1:12" x14ac:dyDescent="0.35">
      <c r="A756" s="258">
        <v>2023048</v>
      </c>
      <c r="B756" s="260">
        <v>45024</v>
      </c>
      <c r="C756" s="261">
        <v>2023</v>
      </c>
      <c r="D756" s="258" t="s">
        <v>53</v>
      </c>
      <c r="E756" s="269" t="s">
        <v>11</v>
      </c>
      <c r="F756" s="16" t="s">
        <v>73</v>
      </c>
      <c r="G756" s="219" t="s">
        <v>653</v>
      </c>
      <c r="H756" s="268">
        <v>3000</v>
      </c>
      <c r="I756" s="219" t="s">
        <v>794</v>
      </c>
      <c r="J756" s="134" t="s">
        <v>76</v>
      </c>
      <c r="K756" s="294"/>
      <c r="L756" s="256"/>
    </row>
    <row r="757" spans="1:12" x14ac:dyDescent="0.35">
      <c r="A757" s="258">
        <v>2023049</v>
      </c>
      <c r="B757" s="260">
        <v>45031</v>
      </c>
      <c r="C757" s="261">
        <v>2023</v>
      </c>
      <c r="D757" s="258" t="s">
        <v>100</v>
      </c>
      <c r="E757" s="269" t="s">
        <v>11</v>
      </c>
      <c r="F757" s="16" t="s">
        <v>126</v>
      </c>
      <c r="G757" s="219" t="s">
        <v>164</v>
      </c>
      <c r="H757" s="268">
        <v>2300</v>
      </c>
      <c r="I757" s="219" t="s">
        <v>810</v>
      </c>
      <c r="J757" s="134" t="s">
        <v>15</v>
      </c>
      <c r="K757" s="294"/>
      <c r="L757" s="256"/>
    </row>
    <row r="758" spans="1:12" x14ac:dyDescent="0.35">
      <c r="A758" s="258">
        <v>2023057</v>
      </c>
      <c r="B758" s="260">
        <v>45034</v>
      </c>
      <c r="C758" s="261">
        <v>2023</v>
      </c>
      <c r="D758" s="302" t="s">
        <v>504</v>
      </c>
      <c r="E758" s="258" t="s">
        <v>11</v>
      </c>
      <c r="F758" s="16" t="s">
        <v>674</v>
      </c>
      <c r="G758" s="219" t="s">
        <v>658</v>
      </c>
      <c r="H758" s="252">
        <v>310</v>
      </c>
      <c r="I758" s="219" t="s">
        <v>810</v>
      </c>
      <c r="J758" s="134" t="s">
        <v>15</v>
      </c>
      <c r="K758" s="294"/>
      <c r="L758" s="256"/>
    </row>
    <row r="759" spans="1:12" x14ac:dyDescent="0.35">
      <c r="A759" s="16">
        <v>2023060</v>
      </c>
      <c r="B759" s="22">
        <v>45033</v>
      </c>
      <c r="C759" s="79">
        <v>2023</v>
      </c>
      <c r="D759" s="16" t="s">
        <v>154</v>
      </c>
      <c r="E759" s="258" t="s">
        <v>26</v>
      </c>
      <c r="F759" s="16" t="s">
        <v>1031</v>
      </c>
      <c r="G759" s="219" t="s">
        <v>147</v>
      </c>
      <c r="H759" s="252">
        <v>150</v>
      </c>
      <c r="I759" s="219" t="s">
        <v>810</v>
      </c>
      <c r="J759" s="134" t="s">
        <v>34</v>
      </c>
      <c r="K759" s="294"/>
      <c r="L759" s="256"/>
    </row>
    <row r="760" spans="1:12" x14ac:dyDescent="0.35">
      <c r="A760" s="16">
        <v>2023062</v>
      </c>
      <c r="B760" s="22">
        <v>45036</v>
      </c>
      <c r="C760" s="79">
        <v>2023</v>
      </c>
      <c r="D760" s="16" t="s">
        <v>1029</v>
      </c>
      <c r="E760" s="258" t="s">
        <v>45</v>
      </c>
      <c r="F760" s="16" t="s">
        <v>1019</v>
      </c>
      <c r="G760" s="219" t="s">
        <v>485</v>
      </c>
      <c r="H760" s="252">
        <v>5120</v>
      </c>
      <c r="I760" s="219" t="s">
        <v>1032</v>
      </c>
      <c r="J760" s="134" t="s">
        <v>15</v>
      </c>
      <c r="K760" s="294"/>
      <c r="L760" s="256"/>
    </row>
    <row r="761" spans="1:12" x14ac:dyDescent="0.35">
      <c r="A761" s="258">
        <v>2023065</v>
      </c>
      <c r="B761" s="260">
        <v>45047</v>
      </c>
      <c r="C761" s="261">
        <v>2023</v>
      </c>
      <c r="D761" s="258" t="s">
        <v>109</v>
      </c>
      <c r="E761" s="269" t="s">
        <v>20</v>
      </c>
      <c r="F761" s="16" t="s">
        <v>177</v>
      </c>
      <c r="G761" s="219" t="s">
        <v>1033</v>
      </c>
      <c r="H761" s="252">
        <v>6000</v>
      </c>
      <c r="I761" s="219" t="s">
        <v>794</v>
      </c>
      <c r="J761" s="134" t="s">
        <v>15</v>
      </c>
      <c r="K761" s="294"/>
      <c r="L761" s="256"/>
    </row>
    <row r="762" spans="1:12" x14ac:dyDescent="0.35">
      <c r="A762" s="16">
        <v>2023066</v>
      </c>
      <c r="B762" s="22">
        <v>45045</v>
      </c>
      <c r="C762" s="79">
        <v>2023</v>
      </c>
      <c r="D762" s="16" t="s">
        <v>175</v>
      </c>
      <c r="E762" s="258" t="s">
        <v>11</v>
      </c>
      <c r="F762" s="16" t="s">
        <v>120</v>
      </c>
      <c r="G762" s="219" t="s">
        <v>361</v>
      </c>
      <c r="H762" s="252">
        <v>2000</v>
      </c>
      <c r="I762" s="219" t="s">
        <v>945</v>
      </c>
      <c r="J762" s="134" t="s">
        <v>34</v>
      </c>
      <c r="K762" s="294"/>
      <c r="L762" s="256"/>
    </row>
    <row r="763" spans="1:12" x14ac:dyDescent="0.35">
      <c r="A763" s="258">
        <v>2023074</v>
      </c>
      <c r="B763" s="260">
        <v>45059</v>
      </c>
      <c r="C763" s="261">
        <v>2023</v>
      </c>
      <c r="D763" s="258" t="s">
        <v>44</v>
      </c>
      <c r="E763" s="269" t="s">
        <v>11</v>
      </c>
      <c r="F763" s="258" t="s">
        <v>674</v>
      </c>
      <c r="G763" s="262" t="s">
        <v>1005</v>
      </c>
      <c r="H763" s="259">
        <v>3600</v>
      </c>
      <c r="I763" s="262" t="s">
        <v>801</v>
      </c>
      <c r="J763" s="263" t="s">
        <v>15</v>
      </c>
      <c r="K763" s="294"/>
      <c r="L763" s="256"/>
    </row>
    <row r="764" spans="1:12" x14ac:dyDescent="0.35">
      <c r="A764" s="258">
        <v>2023078</v>
      </c>
      <c r="B764" s="260">
        <v>45049</v>
      </c>
      <c r="C764" s="261">
        <v>2023</v>
      </c>
      <c r="D764" s="258" t="s">
        <v>154</v>
      </c>
      <c r="E764" s="269" t="s">
        <v>11</v>
      </c>
      <c r="F764" s="258" t="s">
        <v>110</v>
      </c>
      <c r="G764" s="262" t="s">
        <v>59</v>
      </c>
      <c r="H764" s="259">
        <v>1100</v>
      </c>
      <c r="I764" s="262" t="s">
        <v>788</v>
      </c>
      <c r="J764" s="263" t="s">
        <v>76</v>
      </c>
      <c r="K764" s="294"/>
      <c r="L764" s="256"/>
    </row>
    <row r="765" spans="1:12" x14ac:dyDescent="0.35">
      <c r="A765" s="258">
        <v>2023080</v>
      </c>
      <c r="B765" s="260">
        <v>45063</v>
      </c>
      <c r="C765" s="261">
        <v>2023</v>
      </c>
      <c r="D765" s="258" t="s">
        <v>490</v>
      </c>
      <c r="E765" s="269" t="s">
        <v>20</v>
      </c>
      <c r="F765" s="258" t="s">
        <v>880</v>
      </c>
      <c r="G765" s="262" t="s">
        <v>153</v>
      </c>
      <c r="H765" s="259">
        <v>1700</v>
      </c>
      <c r="I765" s="262" t="s">
        <v>1038</v>
      </c>
      <c r="J765" s="263" t="s">
        <v>34</v>
      </c>
      <c r="K765" s="294"/>
      <c r="L765" s="256"/>
    </row>
    <row r="766" spans="1:12" x14ac:dyDescent="0.35">
      <c r="A766" s="16">
        <v>2023083</v>
      </c>
      <c r="B766" s="22">
        <v>45064</v>
      </c>
      <c r="C766" s="79">
        <v>2023</v>
      </c>
      <c r="D766" s="301" t="s">
        <v>1036</v>
      </c>
      <c r="E766" s="258" t="s">
        <v>11</v>
      </c>
      <c r="F766" s="16" t="s">
        <v>711</v>
      </c>
      <c r="G766" s="219" t="s">
        <v>311</v>
      </c>
      <c r="H766" s="252">
        <v>275</v>
      </c>
      <c r="I766" s="219" t="s">
        <v>792</v>
      </c>
      <c r="J766" s="134" t="s">
        <v>43</v>
      </c>
      <c r="K766" s="294"/>
      <c r="L766" s="256"/>
    </row>
    <row r="767" spans="1:12" x14ac:dyDescent="0.35">
      <c r="A767" s="258">
        <v>2023084</v>
      </c>
      <c r="B767" s="260">
        <v>45064</v>
      </c>
      <c r="C767" s="261">
        <v>2023</v>
      </c>
      <c r="D767" s="258" t="s">
        <v>44</v>
      </c>
      <c r="E767" s="269" t="s">
        <v>11</v>
      </c>
      <c r="F767" s="258" t="s">
        <v>159</v>
      </c>
      <c r="G767" s="262" t="s">
        <v>182</v>
      </c>
      <c r="H767" s="259">
        <v>2400</v>
      </c>
      <c r="I767" s="262" t="s">
        <v>865</v>
      </c>
      <c r="J767" s="263" t="s">
        <v>34</v>
      </c>
      <c r="K767" s="294"/>
      <c r="L767" s="256"/>
    </row>
    <row r="768" spans="1:12" x14ac:dyDescent="0.35">
      <c r="A768" s="258">
        <v>2023085</v>
      </c>
      <c r="B768" s="260">
        <v>45066</v>
      </c>
      <c r="C768" s="261">
        <v>2023</v>
      </c>
      <c r="D768" s="258" t="s">
        <v>1037</v>
      </c>
      <c r="E768" s="269" t="s">
        <v>11</v>
      </c>
      <c r="F768" s="258" t="s">
        <v>554</v>
      </c>
      <c r="G768" s="262" t="s">
        <v>336</v>
      </c>
      <c r="H768" s="259">
        <v>2800</v>
      </c>
      <c r="I768" s="262" t="s">
        <v>810</v>
      </c>
      <c r="J768" s="263" t="s">
        <v>76</v>
      </c>
      <c r="K768" s="294"/>
      <c r="L768" s="256"/>
    </row>
    <row r="769" spans="1:12" x14ac:dyDescent="0.35">
      <c r="A769" s="258">
        <v>2023091</v>
      </c>
      <c r="B769" s="260">
        <v>45073</v>
      </c>
      <c r="C769" s="261">
        <v>2023</v>
      </c>
      <c r="D769" s="258" t="s">
        <v>1035</v>
      </c>
      <c r="E769" s="269" t="s">
        <v>11</v>
      </c>
      <c r="F769" s="258" t="s">
        <v>112</v>
      </c>
      <c r="G769" s="262" t="s">
        <v>1042</v>
      </c>
      <c r="H769" s="259">
        <v>2900</v>
      </c>
      <c r="I769" s="262" t="s">
        <v>810</v>
      </c>
      <c r="J769" s="263" t="s">
        <v>15</v>
      </c>
      <c r="K769" s="294"/>
      <c r="L769" s="256"/>
    </row>
    <row r="770" spans="1:12" x14ac:dyDescent="0.35">
      <c r="A770" s="258">
        <v>2023100</v>
      </c>
      <c r="B770" s="260">
        <v>45074</v>
      </c>
      <c r="C770" s="261">
        <v>2023</v>
      </c>
      <c r="D770" s="258" t="s">
        <v>44</v>
      </c>
      <c r="E770" s="269" t="s">
        <v>20</v>
      </c>
      <c r="F770" s="258" t="s">
        <v>73</v>
      </c>
      <c r="G770" s="262" t="s">
        <v>317</v>
      </c>
      <c r="H770" s="259">
        <v>1800</v>
      </c>
      <c r="I770" s="262" t="s">
        <v>788</v>
      </c>
      <c r="J770" s="263" t="s">
        <v>15</v>
      </c>
      <c r="K770" s="294"/>
      <c r="L770" s="256"/>
    </row>
    <row r="771" spans="1:12" x14ac:dyDescent="0.35">
      <c r="A771" s="258">
        <v>2023102</v>
      </c>
      <c r="B771" s="260">
        <v>45071</v>
      </c>
      <c r="C771" s="261">
        <v>2023</v>
      </c>
      <c r="D771" s="258" t="s">
        <v>569</v>
      </c>
      <c r="E771" s="269" t="s">
        <v>20</v>
      </c>
      <c r="F771" s="258" t="s">
        <v>73</v>
      </c>
      <c r="G771" s="262" t="s">
        <v>157</v>
      </c>
      <c r="H771" s="259">
        <v>3100</v>
      </c>
      <c r="I771" s="262" t="s">
        <v>794</v>
      </c>
      <c r="J771" s="263" t="s">
        <v>24</v>
      </c>
      <c r="K771" s="294"/>
      <c r="L771" s="256"/>
    </row>
    <row r="772" spans="1:12" x14ac:dyDescent="0.35">
      <c r="A772" s="16">
        <v>2023116</v>
      </c>
      <c r="B772" s="22">
        <v>45087</v>
      </c>
      <c r="C772" s="79">
        <v>2023</v>
      </c>
      <c r="D772" s="301" t="s">
        <v>1039</v>
      </c>
      <c r="E772" s="258" t="s">
        <v>26</v>
      </c>
      <c r="F772" s="16" t="s">
        <v>369</v>
      </c>
      <c r="G772" s="219" t="s">
        <v>157</v>
      </c>
      <c r="H772" s="252">
        <v>1300</v>
      </c>
      <c r="I772" s="219" t="s">
        <v>810</v>
      </c>
      <c r="J772" s="263" t="s">
        <v>15</v>
      </c>
      <c r="K772" s="294"/>
      <c r="L772" s="256"/>
    </row>
    <row r="773" spans="1:12" x14ac:dyDescent="0.35">
      <c r="A773" s="258">
        <v>2023117</v>
      </c>
      <c r="B773" s="260">
        <v>45081</v>
      </c>
      <c r="C773" s="261">
        <v>2023</v>
      </c>
      <c r="D773" s="258" t="s">
        <v>53</v>
      </c>
      <c r="E773" s="269" t="s">
        <v>11</v>
      </c>
      <c r="F773" s="258" t="s">
        <v>177</v>
      </c>
      <c r="G773" s="262" t="s">
        <v>214</v>
      </c>
      <c r="H773" s="259">
        <v>1700</v>
      </c>
      <c r="I773" s="262" t="s">
        <v>788</v>
      </c>
      <c r="J773" s="263" t="s">
        <v>34</v>
      </c>
      <c r="K773" s="294"/>
      <c r="L773" s="256"/>
    </row>
    <row r="774" spans="1:12" x14ac:dyDescent="0.35">
      <c r="A774" s="258">
        <v>2023118</v>
      </c>
      <c r="B774" s="260">
        <v>45060</v>
      </c>
      <c r="C774" s="261">
        <v>2023</v>
      </c>
      <c r="D774" s="258" t="s">
        <v>235</v>
      </c>
      <c r="E774" s="269" t="s">
        <v>11</v>
      </c>
      <c r="F774" s="258" t="s">
        <v>73</v>
      </c>
      <c r="G774" s="262" t="s">
        <v>444</v>
      </c>
      <c r="H774" s="259">
        <v>5200</v>
      </c>
      <c r="I774" s="262" t="s">
        <v>794</v>
      </c>
      <c r="J774" s="263" t="s">
        <v>76</v>
      </c>
      <c r="K774" s="294"/>
      <c r="L774" s="256"/>
    </row>
    <row r="775" spans="1:12" x14ac:dyDescent="0.35">
      <c r="A775" s="16">
        <v>2023119</v>
      </c>
      <c r="B775" s="22">
        <v>45079</v>
      </c>
      <c r="C775" s="79">
        <v>2023</v>
      </c>
      <c r="D775" s="301" t="s">
        <v>517</v>
      </c>
      <c r="E775" s="258" t="s">
        <v>11</v>
      </c>
      <c r="F775" s="16" t="s">
        <v>600</v>
      </c>
      <c r="G775" s="219" t="s">
        <v>583</v>
      </c>
      <c r="H775" s="252">
        <v>400</v>
      </c>
      <c r="I775" s="219" t="s">
        <v>950</v>
      </c>
      <c r="J775" s="134" t="s">
        <v>15</v>
      </c>
      <c r="K775" s="294"/>
      <c r="L775" s="256"/>
    </row>
    <row r="776" spans="1:12" x14ac:dyDescent="0.35">
      <c r="A776" s="16">
        <v>2023120</v>
      </c>
      <c r="B776" s="22">
        <v>45092</v>
      </c>
      <c r="C776" s="79">
        <v>2023</v>
      </c>
      <c r="D776" s="301" t="s">
        <v>1040</v>
      </c>
      <c r="E776" s="258" t="s">
        <v>11</v>
      </c>
      <c r="F776" s="16" t="s">
        <v>130</v>
      </c>
      <c r="G776" s="219" t="s">
        <v>857</v>
      </c>
      <c r="H776" s="252">
        <v>400</v>
      </c>
      <c r="I776" s="219" t="s">
        <v>810</v>
      </c>
      <c r="J776" s="263" t="s">
        <v>24</v>
      </c>
      <c r="K776" s="294"/>
      <c r="L776" s="256"/>
    </row>
    <row r="777" spans="1:12" x14ac:dyDescent="0.35">
      <c r="A777" s="258">
        <v>2023122</v>
      </c>
      <c r="B777" s="260">
        <v>45092</v>
      </c>
      <c r="C777" s="261">
        <v>2023</v>
      </c>
      <c r="D777" s="258" t="s">
        <v>154</v>
      </c>
      <c r="E777" s="258" t="s">
        <v>11</v>
      </c>
      <c r="F777" s="258" t="s">
        <v>149</v>
      </c>
      <c r="G777" s="262" t="s">
        <v>107</v>
      </c>
      <c r="H777" s="259">
        <v>2000</v>
      </c>
      <c r="I777" s="262" t="s">
        <v>810</v>
      </c>
      <c r="J777" s="263" t="s">
        <v>34</v>
      </c>
      <c r="K777" s="294"/>
      <c r="L777" s="256"/>
    </row>
    <row r="778" spans="1:12" x14ac:dyDescent="0.35">
      <c r="A778" s="258">
        <v>2023126</v>
      </c>
      <c r="B778" s="260">
        <v>45094</v>
      </c>
      <c r="C778" s="261">
        <v>2023</v>
      </c>
      <c r="D778" s="258" t="s">
        <v>44</v>
      </c>
      <c r="E778" s="269" t="s">
        <v>20</v>
      </c>
      <c r="F778" s="258" t="s">
        <v>1043</v>
      </c>
      <c r="G778" s="262" t="s">
        <v>903</v>
      </c>
      <c r="H778" s="259">
        <v>3300</v>
      </c>
      <c r="I778" s="262" t="s">
        <v>1044</v>
      </c>
      <c r="J778" s="263" t="s">
        <v>34</v>
      </c>
      <c r="K778" s="294"/>
      <c r="L778" s="256"/>
    </row>
    <row r="779" spans="1:12" x14ac:dyDescent="0.35">
      <c r="A779" s="258">
        <v>2023136</v>
      </c>
      <c r="B779" s="260">
        <v>45098</v>
      </c>
      <c r="C779" s="261">
        <v>2023</v>
      </c>
      <c r="D779" s="258" t="s">
        <v>1041</v>
      </c>
      <c r="E779" s="269" t="s">
        <v>11</v>
      </c>
      <c r="F779" s="258" t="s">
        <v>296</v>
      </c>
      <c r="G779" s="262" t="s">
        <v>247</v>
      </c>
      <c r="H779" s="259">
        <v>9700</v>
      </c>
      <c r="I779" s="262" t="s">
        <v>810</v>
      </c>
      <c r="J779" s="263" t="s">
        <v>76</v>
      </c>
      <c r="K779" s="294"/>
      <c r="L779" s="256"/>
    </row>
    <row r="780" spans="1:12" x14ac:dyDescent="0.35">
      <c r="A780" s="258">
        <v>2023137</v>
      </c>
      <c r="B780" s="260">
        <v>45074</v>
      </c>
      <c r="C780" s="261">
        <v>2023</v>
      </c>
      <c r="D780" s="258" t="s">
        <v>53</v>
      </c>
      <c r="E780" s="269" t="s">
        <v>20</v>
      </c>
      <c r="F780" s="258" t="s">
        <v>605</v>
      </c>
      <c r="G780" s="262" t="s">
        <v>214</v>
      </c>
      <c r="H780" s="259">
        <v>8500</v>
      </c>
      <c r="I780" s="262" t="s">
        <v>794</v>
      </c>
      <c r="J780" s="263" t="s">
        <v>15</v>
      </c>
      <c r="K780" s="294"/>
      <c r="L780" s="256"/>
    </row>
    <row r="781" spans="1:12" x14ac:dyDescent="0.35">
      <c r="A781" s="258">
        <v>2023149</v>
      </c>
      <c r="B781" s="260">
        <v>45108</v>
      </c>
      <c r="C781" s="261">
        <v>2023</v>
      </c>
      <c r="D781" s="258" t="s">
        <v>19</v>
      </c>
      <c r="E781" s="269" t="s">
        <v>45</v>
      </c>
      <c r="F781" s="258" t="s">
        <v>73</v>
      </c>
      <c r="G781" s="262" t="s">
        <v>195</v>
      </c>
      <c r="H781" s="259">
        <v>700</v>
      </c>
      <c r="I781" s="262" t="s">
        <v>788</v>
      </c>
      <c r="J781" s="263" t="s">
        <v>76</v>
      </c>
      <c r="K781" s="294"/>
      <c r="L781" s="256"/>
    </row>
    <row r="782" spans="1:12" x14ac:dyDescent="0.35">
      <c r="A782" s="258">
        <v>2023150</v>
      </c>
      <c r="B782" s="260">
        <v>45099</v>
      </c>
      <c r="C782" s="261">
        <v>2023</v>
      </c>
      <c r="D782" s="302" t="s">
        <v>154</v>
      </c>
      <c r="E782" s="258" t="s">
        <v>26</v>
      </c>
      <c r="F782" s="258" t="s">
        <v>474</v>
      </c>
      <c r="G782" s="262" t="s">
        <v>18</v>
      </c>
      <c r="H782" s="259">
        <v>150</v>
      </c>
      <c r="I782" s="262" t="s">
        <v>810</v>
      </c>
      <c r="J782" s="134" t="s">
        <v>43</v>
      </c>
      <c r="K782" s="294"/>
      <c r="L782" s="256"/>
    </row>
    <row r="783" spans="1:12" x14ac:dyDescent="0.35">
      <c r="A783" s="258">
        <v>2023152</v>
      </c>
      <c r="B783" s="260">
        <v>45110</v>
      </c>
      <c r="C783" s="261">
        <v>2023</v>
      </c>
      <c r="D783" s="258" t="s">
        <v>192</v>
      </c>
      <c r="E783" s="269" t="s">
        <v>20</v>
      </c>
      <c r="F783" s="258" t="s">
        <v>177</v>
      </c>
      <c r="G783" s="262" t="s">
        <v>314</v>
      </c>
      <c r="H783" s="259">
        <v>3000</v>
      </c>
      <c r="I783" s="262" t="s">
        <v>794</v>
      </c>
      <c r="J783" s="263" t="s">
        <v>15</v>
      </c>
      <c r="K783" s="294"/>
      <c r="L783" s="256"/>
    </row>
    <row r="784" spans="1:12" x14ac:dyDescent="0.35">
      <c r="A784" s="258">
        <v>2023155</v>
      </c>
      <c r="B784" s="260">
        <v>45114</v>
      </c>
      <c r="C784" s="261">
        <v>2023</v>
      </c>
      <c r="D784" s="258" t="s">
        <v>866</v>
      </c>
      <c r="E784" s="269" t="s">
        <v>11</v>
      </c>
      <c r="F784" s="258" t="s">
        <v>177</v>
      </c>
      <c r="G784" s="262" t="s">
        <v>184</v>
      </c>
      <c r="H784" s="259">
        <v>2000</v>
      </c>
      <c r="I784" s="262" t="s">
        <v>788</v>
      </c>
      <c r="J784" s="263" t="s">
        <v>15</v>
      </c>
      <c r="K784" s="294"/>
      <c r="L784" s="256"/>
    </row>
    <row r="785" spans="1:28" x14ac:dyDescent="0.35">
      <c r="A785" s="258">
        <v>2023163</v>
      </c>
      <c r="B785" s="260">
        <v>45136</v>
      </c>
      <c r="C785" s="261">
        <v>2023</v>
      </c>
      <c r="D785" s="258" t="s">
        <v>44</v>
      </c>
      <c r="E785" s="269" t="s">
        <v>11</v>
      </c>
      <c r="F785" s="258" t="s">
        <v>1045</v>
      </c>
      <c r="G785" s="262" t="s">
        <v>463</v>
      </c>
      <c r="H785" s="259">
        <v>500</v>
      </c>
      <c r="I785" s="262" t="s">
        <v>854</v>
      </c>
      <c r="J785" s="263" t="s">
        <v>34</v>
      </c>
      <c r="K785" s="294"/>
      <c r="L785" s="256"/>
    </row>
    <row r="786" spans="1:28" x14ac:dyDescent="0.35">
      <c r="A786" s="258">
        <v>2023164</v>
      </c>
      <c r="B786" s="260">
        <v>45096</v>
      </c>
      <c r="C786" s="261">
        <v>2023</v>
      </c>
      <c r="D786" s="258" t="s">
        <v>192</v>
      </c>
      <c r="E786" s="269" t="s">
        <v>20</v>
      </c>
      <c r="F786" s="258" t="s">
        <v>70</v>
      </c>
      <c r="G786" s="262" t="s">
        <v>885</v>
      </c>
      <c r="H786" s="259">
        <v>8000</v>
      </c>
      <c r="I786" s="262" t="s">
        <v>794</v>
      </c>
      <c r="J786" s="263" t="s">
        <v>34</v>
      </c>
      <c r="K786" s="294"/>
      <c r="L786" s="256"/>
    </row>
    <row r="787" spans="1:28" x14ac:dyDescent="0.35">
      <c r="A787" s="258">
        <v>2023166</v>
      </c>
      <c r="B787" s="260">
        <v>45141</v>
      </c>
      <c r="C787" s="261">
        <v>2023</v>
      </c>
      <c r="D787" s="258" t="s">
        <v>1036</v>
      </c>
      <c r="E787" s="269" t="s">
        <v>11</v>
      </c>
      <c r="F787" s="258" t="s">
        <v>112</v>
      </c>
      <c r="G787" s="262" t="s">
        <v>250</v>
      </c>
      <c r="H787" s="259">
        <v>600</v>
      </c>
      <c r="I787" s="262" t="s">
        <v>810</v>
      </c>
      <c r="J787" s="263" t="s">
        <v>15</v>
      </c>
      <c r="K787" s="294"/>
      <c r="L787" s="256"/>
    </row>
    <row r="788" spans="1:28" x14ac:dyDescent="0.35">
      <c r="A788" s="258">
        <v>2023173</v>
      </c>
      <c r="B788" s="260">
        <v>45119</v>
      </c>
      <c r="C788" s="261">
        <v>2023</v>
      </c>
      <c r="D788" s="258" t="s">
        <v>53</v>
      </c>
      <c r="E788" s="269" t="s">
        <v>11</v>
      </c>
      <c r="F788" s="258" t="s">
        <v>177</v>
      </c>
      <c r="G788" s="262" t="s">
        <v>290</v>
      </c>
      <c r="H788" s="259">
        <v>5000</v>
      </c>
      <c r="I788" s="262" t="s">
        <v>794</v>
      </c>
      <c r="J788" s="263" t="s">
        <v>76</v>
      </c>
      <c r="K788" s="294"/>
      <c r="L788" s="256"/>
    </row>
    <row r="789" spans="1:28" x14ac:dyDescent="0.35">
      <c r="A789" s="16">
        <v>2023174</v>
      </c>
      <c r="B789" s="22">
        <v>45146</v>
      </c>
      <c r="C789" s="79">
        <v>2023</v>
      </c>
      <c r="D789" s="301" t="s">
        <v>1040</v>
      </c>
      <c r="E789" s="258" t="s">
        <v>11</v>
      </c>
      <c r="F789" s="16" t="s">
        <v>1067</v>
      </c>
      <c r="G789" s="219" t="s">
        <v>1068</v>
      </c>
      <c r="H789" s="252">
        <v>16</v>
      </c>
      <c r="I789" s="219" t="s">
        <v>792</v>
      </c>
      <c r="J789" s="134" t="s">
        <v>24</v>
      </c>
      <c r="K789" s="294"/>
      <c r="L789" s="256"/>
    </row>
    <row r="790" spans="1:28" x14ac:dyDescent="0.35">
      <c r="A790" s="16">
        <v>2023176</v>
      </c>
      <c r="B790" s="22">
        <v>45144</v>
      </c>
      <c r="C790" s="79">
        <v>2023</v>
      </c>
      <c r="D790" s="301" t="s">
        <v>900</v>
      </c>
      <c r="E790" s="258" t="s">
        <v>11</v>
      </c>
      <c r="F790" s="16" t="s">
        <v>1069</v>
      </c>
      <c r="G790" s="219" t="s">
        <v>456</v>
      </c>
      <c r="H790" s="252">
        <v>380</v>
      </c>
      <c r="I790" s="219" t="s">
        <v>810</v>
      </c>
      <c r="J790" s="134" t="s">
        <v>15</v>
      </c>
      <c r="K790" s="294"/>
      <c r="L790" s="256"/>
    </row>
    <row r="791" spans="1:28" x14ac:dyDescent="0.35">
      <c r="A791" s="258">
        <v>2023180</v>
      </c>
      <c r="B791" s="260">
        <v>45148</v>
      </c>
      <c r="C791" s="261">
        <v>2023</v>
      </c>
      <c r="D791" s="258" t="s">
        <v>621</v>
      </c>
      <c r="E791" s="258" t="s">
        <v>11</v>
      </c>
      <c r="F791" s="258" t="s">
        <v>1046</v>
      </c>
      <c r="G791" s="262" t="s">
        <v>196</v>
      </c>
      <c r="H791" s="259">
        <v>3400</v>
      </c>
      <c r="I791" s="262" t="s">
        <v>810</v>
      </c>
      <c r="J791" s="263" t="s">
        <v>34</v>
      </c>
      <c r="K791" s="294"/>
      <c r="L791" s="256"/>
    </row>
    <row r="792" spans="1:28" x14ac:dyDescent="0.35">
      <c r="A792" s="258">
        <v>2023181</v>
      </c>
      <c r="B792" s="260">
        <v>45150</v>
      </c>
      <c r="C792" s="261">
        <v>2023</v>
      </c>
      <c r="D792" s="258" t="s">
        <v>53</v>
      </c>
      <c r="E792" s="258" t="s">
        <v>11</v>
      </c>
      <c r="F792" s="258" t="s">
        <v>177</v>
      </c>
      <c r="G792" s="262" t="s">
        <v>541</v>
      </c>
      <c r="H792" s="259">
        <v>1100</v>
      </c>
      <c r="I792" s="262" t="s">
        <v>788</v>
      </c>
      <c r="J792" s="263" t="s">
        <v>34</v>
      </c>
      <c r="K792" s="294"/>
      <c r="L792" s="256"/>
    </row>
    <row r="793" spans="1:28" x14ac:dyDescent="0.35">
      <c r="A793" s="258">
        <v>2023192</v>
      </c>
      <c r="B793" s="260">
        <v>45132</v>
      </c>
      <c r="C793" s="261">
        <v>2023</v>
      </c>
      <c r="D793" s="258" t="s">
        <v>235</v>
      </c>
      <c r="E793" s="258" t="s">
        <v>11</v>
      </c>
      <c r="F793" s="258" t="s">
        <v>244</v>
      </c>
      <c r="G793" s="262" t="s">
        <v>104</v>
      </c>
      <c r="H793" s="259">
        <v>3000</v>
      </c>
      <c r="I793" s="262" t="s">
        <v>794</v>
      </c>
      <c r="J793" s="263" t="s">
        <v>76</v>
      </c>
      <c r="K793" s="294"/>
      <c r="L793" s="256"/>
      <c r="S793" s="67" t="s">
        <v>858</v>
      </c>
      <c r="AA793" s="67" t="s">
        <v>862</v>
      </c>
    </row>
    <row r="794" spans="1:28" x14ac:dyDescent="0.35">
      <c r="A794" s="16">
        <v>2023193</v>
      </c>
      <c r="B794" s="22">
        <v>45161</v>
      </c>
      <c r="C794" s="79">
        <v>2023</v>
      </c>
      <c r="D794" s="301" t="s">
        <v>845</v>
      </c>
      <c r="E794" s="258" t="s">
        <v>11</v>
      </c>
      <c r="F794" s="16" t="s">
        <v>167</v>
      </c>
      <c r="G794" s="219" t="s">
        <v>499</v>
      </c>
      <c r="H794" s="252">
        <v>280</v>
      </c>
      <c r="I794" s="219" t="s">
        <v>1074</v>
      </c>
      <c r="J794" s="263" t="s">
        <v>43</v>
      </c>
      <c r="K794" s="294"/>
      <c r="L794" s="256"/>
      <c r="S794" s="14" t="s">
        <v>2</v>
      </c>
      <c r="T794" s="14" t="s">
        <v>11</v>
      </c>
      <c r="U794" s="14" t="s">
        <v>26</v>
      </c>
      <c r="V794" s="14" t="s">
        <v>45</v>
      </c>
      <c r="W794" s="14" t="s">
        <v>20</v>
      </c>
      <c r="X794" s="14" t="s">
        <v>760</v>
      </c>
      <c r="Y794" s="14" t="s">
        <v>859</v>
      </c>
      <c r="AA794" s="78" t="s">
        <v>2</v>
      </c>
      <c r="AB794" t="s">
        <v>1155</v>
      </c>
    </row>
    <row r="795" spans="1:28" x14ac:dyDescent="0.35">
      <c r="A795" s="258">
        <v>2023195</v>
      </c>
      <c r="B795" s="260">
        <v>45163</v>
      </c>
      <c r="C795" s="261">
        <v>2023</v>
      </c>
      <c r="D795" s="258" t="s">
        <v>53</v>
      </c>
      <c r="E795" s="269" t="s">
        <v>45</v>
      </c>
      <c r="F795" s="258" t="s">
        <v>167</v>
      </c>
      <c r="G795" s="262" t="s">
        <v>196</v>
      </c>
      <c r="H795" s="259">
        <v>38000</v>
      </c>
      <c r="I795" s="262" t="s">
        <v>942</v>
      </c>
      <c r="J795" s="263" t="s">
        <v>76</v>
      </c>
      <c r="K795" s="294"/>
      <c r="L795" s="256"/>
      <c r="S795" s="14">
        <v>2010</v>
      </c>
      <c r="T795" s="134">
        <f>COUNTIF($D$2:$E$7, "Drone")</f>
        <v>4</v>
      </c>
      <c r="U795" s="134">
        <f>COUNTIF($D$2:$E$7, "Model Aircraft")</f>
        <v>1</v>
      </c>
      <c r="V795" s="134">
        <f>COUNTIF($D$2:$E$7, "Balloon")</f>
        <v>0</v>
      </c>
      <c r="W795" s="134">
        <f>COUNTIF($D$2:$E$7, "Unknown")</f>
        <v>1</v>
      </c>
      <c r="X795" s="134"/>
      <c r="Y795" s="66">
        <f>SUM(T795:X795)</f>
        <v>6</v>
      </c>
    </row>
    <row r="796" spans="1:28" x14ac:dyDescent="0.35">
      <c r="A796" s="258">
        <v>2023207</v>
      </c>
      <c r="B796" s="260">
        <v>45147</v>
      </c>
      <c r="C796" s="261">
        <v>2023</v>
      </c>
      <c r="D796" s="258" t="s">
        <v>517</v>
      </c>
      <c r="E796" s="269" t="s">
        <v>11</v>
      </c>
      <c r="F796" s="258" t="s">
        <v>470</v>
      </c>
      <c r="G796" s="262" t="s">
        <v>117</v>
      </c>
      <c r="H796" s="259">
        <v>1800</v>
      </c>
      <c r="I796" s="262" t="s">
        <v>810</v>
      </c>
      <c r="J796" s="263" t="s">
        <v>15</v>
      </c>
      <c r="K796" s="294"/>
      <c r="L796" s="256"/>
      <c r="S796" s="14">
        <v>2011</v>
      </c>
      <c r="T796" s="134">
        <v>0</v>
      </c>
      <c r="U796" s="134">
        <v>0</v>
      </c>
      <c r="V796" s="134">
        <v>0</v>
      </c>
      <c r="W796" s="134">
        <v>0</v>
      </c>
      <c r="X796" s="134"/>
      <c r="Y796" s="66">
        <f t="shared" ref="Y796:Y804" si="92">SUM(T796:X796)</f>
        <v>0</v>
      </c>
      <c r="AA796" s="78" t="s">
        <v>871</v>
      </c>
      <c r="AB796" t="s">
        <v>869</v>
      </c>
    </row>
    <row r="797" spans="1:28" x14ac:dyDescent="0.35">
      <c r="A797" s="258">
        <v>2023210</v>
      </c>
      <c r="B797" s="260">
        <v>45175</v>
      </c>
      <c r="C797" s="261">
        <v>2023</v>
      </c>
      <c r="D797" s="258" t="s">
        <v>655</v>
      </c>
      <c r="E797" s="269" t="s">
        <v>45</v>
      </c>
      <c r="F797" s="258" t="s">
        <v>381</v>
      </c>
      <c r="G797" s="262" t="s">
        <v>1006</v>
      </c>
      <c r="H797" s="259">
        <v>11300</v>
      </c>
      <c r="I797" s="262" t="s">
        <v>810</v>
      </c>
      <c r="J797" s="263" t="s">
        <v>43</v>
      </c>
      <c r="K797" s="294"/>
      <c r="L797" s="256"/>
      <c r="S797" s="14">
        <v>2012</v>
      </c>
      <c r="T797" s="134">
        <f>COUNTIF($D$8:$E$12, "Drone")</f>
        <v>0</v>
      </c>
      <c r="U797" s="134">
        <f>COUNTIF($D$8:$E$12, "Model Aircraft")</f>
        <v>2</v>
      </c>
      <c r="V797" s="134">
        <v>1</v>
      </c>
      <c r="W797" s="134">
        <v>2</v>
      </c>
      <c r="X797" s="134"/>
      <c r="Y797" s="66">
        <f t="shared" si="92"/>
        <v>5</v>
      </c>
      <c r="AA797" s="1" t="s">
        <v>45</v>
      </c>
      <c r="AB797" s="257">
        <v>42</v>
      </c>
    </row>
    <row r="798" spans="1:28" x14ac:dyDescent="0.35">
      <c r="A798" s="258">
        <v>2023212</v>
      </c>
      <c r="B798" s="260">
        <v>45177</v>
      </c>
      <c r="C798" s="261">
        <v>2023</v>
      </c>
      <c r="D798" s="258" t="s">
        <v>44</v>
      </c>
      <c r="E798" s="269" t="s">
        <v>20</v>
      </c>
      <c r="F798" s="258" t="s">
        <v>864</v>
      </c>
      <c r="G798" s="262" t="s">
        <v>549</v>
      </c>
      <c r="H798" s="259">
        <v>4500</v>
      </c>
      <c r="I798" s="262" t="s">
        <v>865</v>
      </c>
      <c r="J798" s="263" t="s">
        <v>15</v>
      </c>
      <c r="K798" s="294"/>
      <c r="L798" s="256"/>
      <c r="S798" s="14">
        <v>2013</v>
      </c>
      <c r="T798" s="134">
        <v>0</v>
      </c>
      <c r="U798" s="134">
        <v>0</v>
      </c>
      <c r="V798" s="134">
        <v>0</v>
      </c>
      <c r="W798" s="134">
        <v>0</v>
      </c>
      <c r="X798" s="134"/>
      <c r="Y798" s="66">
        <f t="shared" si="92"/>
        <v>0</v>
      </c>
      <c r="AA798" s="1" t="s">
        <v>11</v>
      </c>
      <c r="AB798" s="257">
        <v>711</v>
      </c>
    </row>
    <row r="799" spans="1:28" x14ac:dyDescent="0.35">
      <c r="A799" s="258">
        <v>2023220</v>
      </c>
      <c r="B799" s="260">
        <v>45162</v>
      </c>
      <c r="C799" s="261">
        <v>2023</v>
      </c>
      <c r="D799" s="258" t="s">
        <v>53</v>
      </c>
      <c r="E799" s="269" t="s">
        <v>11</v>
      </c>
      <c r="F799" s="258" t="s">
        <v>177</v>
      </c>
      <c r="G799" s="262" t="s">
        <v>511</v>
      </c>
      <c r="H799" s="259">
        <v>1400</v>
      </c>
      <c r="I799" s="262" t="s">
        <v>788</v>
      </c>
      <c r="J799" s="263" t="s">
        <v>76</v>
      </c>
      <c r="K799" s="294"/>
      <c r="L799" s="256"/>
      <c r="S799" s="14">
        <v>2014</v>
      </c>
      <c r="T799" s="134">
        <f>COUNTIF($D$13:$E$21, "Drone")</f>
        <v>6</v>
      </c>
      <c r="U799" s="134">
        <f>COUNTIF($D$13:$E$21, "Model Aircraft")</f>
        <v>2</v>
      </c>
      <c r="V799" s="134">
        <f>COUNTIF($D$13:$E$21, "Balloon")</f>
        <v>0</v>
      </c>
      <c r="W799" s="134">
        <f>COUNTIF($D$13:$E$21, "Unknown")</f>
        <v>1</v>
      </c>
      <c r="X799" s="134"/>
      <c r="Y799" s="66">
        <f t="shared" si="92"/>
        <v>9</v>
      </c>
      <c r="AA799" s="1" t="s">
        <v>760</v>
      </c>
      <c r="AB799" s="257">
        <v>1</v>
      </c>
    </row>
    <row r="800" spans="1:28" x14ac:dyDescent="0.35">
      <c r="A800" s="258">
        <v>2023221</v>
      </c>
      <c r="B800" s="260">
        <v>45166</v>
      </c>
      <c r="C800" s="261">
        <v>2023</v>
      </c>
      <c r="D800" s="258" t="s">
        <v>44</v>
      </c>
      <c r="E800" s="269" t="s">
        <v>20</v>
      </c>
      <c r="F800" s="258" t="s">
        <v>910</v>
      </c>
      <c r="G800" s="262" t="s">
        <v>720</v>
      </c>
      <c r="H800" s="259">
        <v>4000</v>
      </c>
      <c r="I800" s="262" t="s">
        <v>931</v>
      </c>
      <c r="J800" s="263" t="s">
        <v>15</v>
      </c>
      <c r="K800" s="294"/>
      <c r="L800" s="256"/>
      <c r="S800" s="14">
        <v>2015</v>
      </c>
      <c r="T800" s="134">
        <f>COUNTIF($D$22:$E$61, "Drone")</f>
        <v>29</v>
      </c>
      <c r="U800" s="134">
        <f>COUNTIF($D$22:$E$61, "Model Aircraft")</f>
        <v>3</v>
      </c>
      <c r="V800" s="134">
        <f>COUNTIF($D$22:$E$61, "Balloon")</f>
        <v>3</v>
      </c>
      <c r="W800" s="134">
        <f>COUNTIF($D$22:$E$61, "Unknown")</f>
        <v>5</v>
      </c>
      <c r="X800" s="134"/>
      <c r="Y800" s="66">
        <f t="shared" si="92"/>
        <v>40</v>
      </c>
      <c r="AA800" s="1" t="s">
        <v>26</v>
      </c>
      <c r="AB800" s="257">
        <v>28</v>
      </c>
    </row>
    <row r="801" spans="1:28" x14ac:dyDescent="0.35">
      <c r="A801" s="258">
        <v>2023225</v>
      </c>
      <c r="B801" s="260">
        <v>45163</v>
      </c>
      <c r="C801" s="261">
        <v>2023</v>
      </c>
      <c r="D801" s="258" t="s">
        <v>53</v>
      </c>
      <c r="E801" s="269" t="s">
        <v>45</v>
      </c>
      <c r="F801" s="258" t="s">
        <v>58</v>
      </c>
      <c r="G801" s="262" t="s">
        <v>82</v>
      </c>
      <c r="H801" s="259">
        <v>10000</v>
      </c>
      <c r="I801" s="262" t="s">
        <v>794</v>
      </c>
      <c r="J801" s="263" t="s">
        <v>15</v>
      </c>
      <c r="K801" s="294"/>
      <c r="L801" s="256"/>
      <c r="S801" s="14">
        <v>2016</v>
      </c>
      <c r="T801" s="134">
        <v>71</v>
      </c>
      <c r="U801" s="134">
        <v>12</v>
      </c>
      <c r="V801" s="134">
        <v>5</v>
      </c>
      <c r="W801" s="134">
        <v>6</v>
      </c>
      <c r="X801" s="134"/>
      <c r="Y801" s="66">
        <f t="shared" si="92"/>
        <v>94</v>
      </c>
      <c r="AA801" s="1" t="s">
        <v>872</v>
      </c>
      <c r="AB801" s="257">
        <v>782</v>
      </c>
    </row>
    <row r="802" spans="1:28" x14ac:dyDescent="0.35">
      <c r="A802" s="258">
        <v>2023226</v>
      </c>
      <c r="B802" s="260">
        <v>45196</v>
      </c>
      <c r="C802" s="261">
        <v>2023</v>
      </c>
      <c r="D802" s="302" t="s">
        <v>1076</v>
      </c>
      <c r="E802" s="269" t="s">
        <v>11</v>
      </c>
      <c r="F802" s="222" t="s">
        <v>333</v>
      </c>
      <c r="G802" s="222" t="s">
        <v>1082</v>
      </c>
      <c r="H802" s="259">
        <v>160</v>
      </c>
      <c r="I802" s="262" t="s">
        <v>810</v>
      </c>
      <c r="J802" s="263" t="s">
        <v>34</v>
      </c>
      <c r="K802" s="294"/>
      <c r="L802" s="256"/>
      <c r="S802" s="14">
        <v>2017</v>
      </c>
      <c r="T802" s="134">
        <v>92</v>
      </c>
      <c r="U802" s="134">
        <v>1</v>
      </c>
      <c r="V802" s="134">
        <v>6</v>
      </c>
      <c r="W802" s="134">
        <v>14</v>
      </c>
      <c r="X802" s="134"/>
      <c r="Y802" s="66">
        <f t="shared" si="92"/>
        <v>113</v>
      </c>
    </row>
    <row r="803" spans="1:28" x14ac:dyDescent="0.35">
      <c r="A803" s="258">
        <v>2023228</v>
      </c>
      <c r="B803" s="260">
        <v>45151</v>
      </c>
      <c r="C803" s="261">
        <v>2023</v>
      </c>
      <c r="D803" s="258" t="s">
        <v>53</v>
      </c>
      <c r="E803" s="269" t="s">
        <v>11</v>
      </c>
      <c r="F803" s="258" t="s">
        <v>266</v>
      </c>
      <c r="G803" s="262" t="s">
        <v>222</v>
      </c>
      <c r="H803" s="259">
        <v>6100</v>
      </c>
      <c r="I803" s="262" t="s">
        <v>794</v>
      </c>
      <c r="J803" s="263" t="s">
        <v>34</v>
      </c>
      <c r="K803" s="294"/>
      <c r="L803" s="256"/>
      <c r="S803" s="14">
        <v>2018</v>
      </c>
      <c r="T803" s="134">
        <v>125</v>
      </c>
      <c r="U803" s="134">
        <v>1</v>
      </c>
      <c r="V803" s="134">
        <v>2</v>
      </c>
      <c r="W803" s="134">
        <v>11</v>
      </c>
      <c r="X803" s="134"/>
      <c r="Y803" s="66">
        <f t="shared" si="92"/>
        <v>139</v>
      </c>
    </row>
    <row r="804" spans="1:28" x14ac:dyDescent="0.35">
      <c r="A804" s="258">
        <v>2023231</v>
      </c>
      <c r="B804" s="260">
        <v>45181</v>
      </c>
      <c r="C804" s="261">
        <v>2023</v>
      </c>
      <c r="D804" s="258" t="s">
        <v>235</v>
      </c>
      <c r="E804" s="269" t="s">
        <v>11</v>
      </c>
      <c r="F804" s="258" t="s">
        <v>73</v>
      </c>
      <c r="G804" s="262" t="s">
        <v>1048</v>
      </c>
      <c r="H804" s="259">
        <v>9500</v>
      </c>
      <c r="I804" s="262" t="s">
        <v>794</v>
      </c>
      <c r="J804" s="263" t="s">
        <v>76</v>
      </c>
      <c r="K804" s="294"/>
      <c r="L804" s="256"/>
      <c r="S804" s="14">
        <v>2019</v>
      </c>
      <c r="T804" s="134">
        <v>91</v>
      </c>
      <c r="U804" s="134">
        <v>0</v>
      </c>
      <c r="V804" s="134">
        <v>5</v>
      </c>
      <c r="W804" s="134">
        <v>29</v>
      </c>
      <c r="X804" s="134"/>
      <c r="Y804" s="66">
        <f t="shared" si="92"/>
        <v>125</v>
      </c>
    </row>
    <row r="805" spans="1:28" x14ac:dyDescent="0.35">
      <c r="A805" s="258">
        <v>2023240</v>
      </c>
      <c r="B805" s="260">
        <v>45171</v>
      </c>
      <c r="C805" s="261">
        <v>2023</v>
      </c>
      <c r="D805" s="258" t="s">
        <v>53</v>
      </c>
      <c r="E805" s="269" t="s">
        <v>11</v>
      </c>
      <c r="F805" s="258" t="s">
        <v>334</v>
      </c>
      <c r="G805" s="262" t="s">
        <v>82</v>
      </c>
      <c r="H805" s="259">
        <v>7000</v>
      </c>
      <c r="I805" s="262" t="s">
        <v>794</v>
      </c>
      <c r="J805" s="263" t="s">
        <v>76</v>
      </c>
      <c r="K805" s="294"/>
      <c r="L805" s="256"/>
      <c r="S805" s="14">
        <v>2020</v>
      </c>
      <c r="T805" s="134">
        <f>COUNTIF($E$533:$E$577, "Drone")</f>
        <v>26</v>
      </c>
      <c r="U805" s="134">
        <f>COUNTIF($E$533:$E$577, "Model Aircraft")</f>
        <v>2</v>
      </c>
      <c r="V805" s="134">
        <f>COUNTIF($E$533:$E$577, "Balloon")</f>
        <v>2</v>
      </c>
      <c r="W805" s="134">
        <f>COUNTIF($E$533:$E$577, "Unknown")</f>
        <v>14</v>
      </c>
      <c r="X805" s="134">
        <f>COUNTIF($E$533:$E$577, "Kite")</f>
        <v>1</v>
      </c>
      <c r="Y805" s="66">
        <f>SUM(T805:X805)</f>
        <v>45</v>
      </c>
    </row>
    <row r="806" spans="1:28" x14ac:dyDescent="0.35">
      <c r="A806" s="258">
        <v>2023241</v>
      </c>
      <c r="B806" s="260">
        <v>45223</v>
      </c>
      <c r="C806" s="261">
        <v>2023</v>
      </c>
      <c r="D806" s="258" t="s">
        <v>44</v>
      </c>
      <c r="E806" s="269" t="s">
        <v>20</v>
      </c>
      <c r="F806" s="258" t="s">
        <v>363</v>
      </c>
      <c r="G806" s="262" t="s">
        <v>463</v>
      </c>
      <c r="H806" s="259">
        <v>3500</v>
      </c>
      <c r="I806" s="262" t="s">
        <v>801</v>
      </c>
      <c r="J806" s="263" t="s">
        <v>34</v>
      </c>
      <c r="K806" s="294"/>
      <c r="L806" s="256"/>
      <c r="S806" s="14">
        <v>2021</v>
      </c>
      <c r="T806" s="134">
        <f>COUNTIF($E$578:$E$658, "Drone")</f>
        <v>52</v>
      </c>
      <c r="U806" s="134">
        <f>COUNTIF($E$578:$E$658, "Model Aircraft")</f>
        <v>1</v>
      </c>
      <c r="V806" s="134">
        <f>COUNTIF($E$578:$E$658, "Balloon")</f>
        <v>8</v>
      </c>
      <c r="W806" s="134">
        <f>COUNTIF($E$578:$E$658, "Unknown")</f>
        <v>20</v>
      </c>
      <c r="X806" s="134">
        <f>COUNTIF($E$578:$E$658, "Kite")</f>
        <v>0</v>
      </c>
      <c r="Y806" s="66">
        <f>SUM(T806:X806)</f>
        <v>81</v>
      </c>
    </row>
    <row r="807" spans="1:28" x14ac:dyDescent="0.35">
      <c r="A807" s="258">
        <v>2023242</v>
      </c>
      <c r="B807" s="260">
        <v>45224</v>
      </c>
      <c r="C807" s="261">
        <v>2023</v>
      </c>
      <c r="D807" s="258" t="s">
        <v>53</v>
      </c>
      <c r="E807" s="269" t="s">
        <v>20</v>
      </c>
      <c r="F807" s="258" t="s">
        <v>89</v>
      </c>
      <c r="G807" s="262" t="s">
        <v>1049</v>
      </c>
      <c r="H807" s="259">
        <v>2000</v>
      </c>
      <c r="I807" s="262" t="s">
        <v>1050</v>
      </c>
      <c r="J807" s="263" t="s">
        <v>15</v>
      </c>
      <c r="K807" s="294"/>
      <c r="L807" s="256"/>
      <c r="S807" s="14">
        <v>2022</v>
      </c>
      <c r="T807" s="134">
        <f>COUNTIF($E$659:$E$739, "Drone")</f>
        <v>61</v>
      </c>
      <c r="U807" s="134">
        <f>COUNTIF($E$659:$E$739, "Model Aircraft")</f>
        <v>0</v>
      </c>
      <c r="V807" s="134">
        <f>COUNTIF($E$659:$E$739, "Balloon")</f>
        <v>1</v>
      </c>
      <c r="W807" s="134">
        <f>COUNTIF($E$659:$E$739, "Unknown")</f>
        <v>19</v>
      </c>
      <c r="X807" s="134">
        <f>COUNTIF($E$659:$E$739, "Kite")</f>
        <v>0</v>
      </c>
      <c r="Y807" s="66">
        <f>SUM(T807:X807)</f>
        <v>81</v>
      </c>
    </row>
    <row r="808" spans="1:28" x14ac:dyDescent="0.35">
      <c r="A808" s="258">
        <v>2023244</v>
      </c>
      <c r="B808" s="260">
        <v>45197</v>
      </c>
      <c r="C808" s="261">
        <v>2023</v>
      </c>
      <c r="D808" s="258" t="s">
        <v>490</v>
      </c>
      <c r="E808" s="269" t="s">
        <v>45</v>
      </c>
      <c r="F808" s="258" t="s">
        <v>1051</v>
      </c>
      <c r="G808" s="262" t="s">
        <v>1052</v>
      </c>
      <c r="H808" s="259">
        <v>9300</v>
      </c>
      <c r="I808" s="262" t="s">
        <v>810</v>
      </c>
      <c r="J808" s="263" t="s">
        <v>34</v>
      </c>
      <c r="K808" s="294"/>
      <c r="L808" s="256"/>
      <c r="S808" s="14">
        <v>2023</v>
      </c>
      <c r="T808" s="134">
        <f>COUNTIF($E$740:$E$823, "Drone")</f>
        <v>55</v>
      </c>
      <c r="U808" s="134">
        <f>COUNTIF($E$740:$E$823, "Model Aircraft")</f>
        <v>3</v>
      </c>
      <c r="V808" s="134">
        <f>COUNTIF($E$740:$E$823, "Balloon")</f>
        <v>6</v>
      </c>
      <c r="W808" s="134">
        <f>COUNTIF($E$740:$E$823, "Unknown")</f>
        <v>20</v>
      </c>
      <c r="X808" s="134">
        <f>COUNTIF($E$740:$E$5463, "Kite")</f>
        <v>0</v>
      </c>
      <c r="Y808" s="66">
        <f t="shared" ref="Y808" si="93">SUM(T808:X808)</f>
        <v>84</v>
      </c>
    </row>
    <row r="809" spans="1:28" x14ac:dyDescent="0.35">
      <c r="A809" s="258">
        <v>2023245</v>
      </c>
      <c r="B809" s="260">
        <v>45222</v>
      </c>
      <c r="C809" s="261">
        <v>2023</v>
      </c>
      <c r="D809" s="302" t="s">
        <v>1047</v>
      </c>
      <c r="E809" s="258" t="s">
        <v>11</v>
      </c>
      <c r="F809" s="258" t="s">
        <v>1083</v>
      </c>
      <c r="G809" s="262" t="s">
        <v>571</v>
      </c>
      <c r="H809" s="259">
        <v>800</v>
      </c>
      <c r="I809" s="262" t="s">
        <v>810</v>
      </c>
      <c r="J809" s="263" t="s">
        <v>15</v>
      </c>
      <c r="K809" s="294"/>
      <c r="L809" s="256"/>
      <c r="S809" s="14">
        <v>2024</v>
      </c>
      <c r="T809" s="134">
        <f>COUNTIF($E$824:$E$913, "Drone")</f>
        <v>58</v>
      </c>
      <c r="U809" s="134">
        <f>COUNTIF($E$824:$E$913, "Model Aircraft")</f>
        <v>4</v>
      </c>
      <c r="V809" s="134">
        <f>COUNTIF($E$824:$E$913, "Balloon")</f>
        <v>4</v>
      </c>
      <c r="W809" s="134">
        <f>COUNTIF($E$824:$E$913, "Unknown")</f>
        <v>24</v>
      </c>
      <c r="X809" s="134">
        <f>COUNTIF($E$824:$E$913, "Kite")</f>
        <v>0</v>
      </c>
      <c r="Y809" s="66">
        <f>SUM(T809:X809)</f>
        <v>90</v>
      </c>
    </row>
    <row r="810" spans="1:28" x14ac:dyDescent="0.35">
      <c r="A810" s="258">
        <v>2023246</v>
      </c>
      <c r="B810" s="260">
        <v>45218</v>
      </c>
      <c r="C810" s="261">
        <v>2023</v>
      </c>
      <c r="D810" s="258" t="s">
        <v>44</v>
      </c>
      <c r="E810" s="258" t="s">
        <v>11</v>
      </c>
      <c r="F810" s="258" t="s">
        <v>914</v>
      </c>
      <c r="G810" s="262" t="s">
        <v>207</v>
      </c>
      <c r="H810" s="259">
        <v>7500</v>
      </c>
      <c r="I810" s="262" t="s">
        <v>794</v>
      </c>
      <c r="J810" s="263" t="s">
        <v>15</v>
      </c>
      <c r="K810" s="294"/>
      <c r="L810" s="256"/>
      <c r="S810" s="304">
        <v>2025</v>
      </c>
      <c r="T810" s="134">
        <f>COUNTIF($E$914:$E$984, "Drone")</f>
        <v>51</v>
      </c>
      <c r="U810" s="134">
        <f>COUNTIF($E$914:$E$984, "Model Aircraft")</f>
        <v>1</v>
      </c>
      <c r="V810" s="134">
        <f>COUNTIF($E$914:$E$984, "Balloon")</f>
        <v>0</v>
      </c>
      <c r="W810" s="134">
        <f>COUNTIF($E$914:$E$984, "Unknown")</f>
        <v>19</v>
      </c>
      <c r="X810" s="134">
        <f>COUNTIF($E$914:$E$984, "Kite")</f>
        <v>0</v>
      </c>
      <c r="Y810" s="66">
        <f>SUM(T810:X810)</f>
        <v>71</v>
      </c>
    </row>
    <row r="811" spans="1:28" x14ac:dyDescent="0.35">
      <c r="A811" s="258">
        <v>2023247</v>
      </c>
      <c r="B811" s="260">
        <v>45235</v>
      </c>
      <c r="C811" s="261">
        <v>2023</v>
      </c>
      <c r="D811" s="258" t="s">
        <v>517</v>
      </c>
      <c r="E811" s="258" t="s">
        <v>11</v>
      </c>
      <c r="F811" s="258" t="s">
        <v>554</v>
      </c>
      <c r="G811" s="262" t="s">
        <v>596</v>
      </c>
      <c r="H811" s="259">
        <v>1300</v>
      </c>
      <c r="I811" s="262" t="s">
        <v>810</v>
      </c>
      <c r="J811" s="263" t="s">
        <v>15</v>
      </c>
      <c r="K811" s="294"/>
      <c r="L811" s="256"/>
      <c r="S811" s="304">
        <v>2026</v>
      </c>
      <c r="T811" s="134">
        <f>COUNTIF($E$985:$E$5463, "Drone")</f>
        <v>5</v>
      </c>
      <c r="U811" s="134">
        <f>COUNTIF($E$985:$E$5463, "Model Aircraft")</f>
        <v>0</v>
      </c>
      <c r="V811" s="134">
        <f>COUNTIF($E$985:$E$5463, "Balloon")</f>
        <v>0</v>
      </c>
      <c r="W811" s="134">
        <f>COUNTIF($E$985:$E$5463, "Unknown")</f>
        <v>4</v>
      </c>
      <c r="X811" s="134">
        <f>COUNTIF($E$985:$E$5463, "Kite")</f>
        <v>0</v>
      </c>
      <c r="Y811" s="66">
        <f>SUM(T811:X811)</f>
        <v>9</v>
      </c>
    </row>
    <row r="812" spans="1:28" x14ac:dyDescent="0.35">
      <c r="A812" s="258">
        <v>2023250</v>
      </c>
      <c r="B812" s="260">
        <v>45223</v>
      </c>
      <c r="C812" s="261">
        <v>2023</v>
      </c>
      <c r="D812" s="258" t="s">
        <v>272</v>
      </c>
      <c r="E812" s="258" t="s">
        <v>11</v>
      </c>
      <c r="F812" s="258" t="s">
        <v>66</v>
      </c>
      <c r="G812" s="262" t="s">
        <v>311</v>
      </c>
      <c r="H812" s="259">
        <v>700</v>
      </c>
      <c r="I812" s="262" t="s">
        <v>808</v>
      </c>
      <c r="J812" s="263" t="s">
        <v>34</v>
      </c>
      <c r="K812" s="294"/>
      <c r="L812" s="256"/>
    </row>
    <row r="813" spans="1:28" x14ac:dyDescent="0.35">
      <c r="A813" s="258">
        <v>2023251</v>
      </c>
      <c r="B813" s="260">
        <v>45226</v>
      </c>
      <c r="C813" s="261">
        <v>2023</v>
      </c>
      <c r="D813" s="258" t="s">
        <v>53</v>
      </c>
      <c r="E813" s="269" t="s">
        <v>20</v>
      </c>
      <c r="F813" s="258" t="s">
        <v>266</v>
      </c>
      <c r="G813" s="262" t="s">
        <v>314</v>
      </c>
      <c r="H813" s="259">
        <v>6500</v>
      </c>
      <c r="I813" s="262" t="s">
        <v>794</v>
      </c>
      <c r="J813" s="263" t="s">
        <v>24</v>
      </c>
      <c r="K813" s="294"/>
      <c r="L813" s="256"/>
    </row>
    <row r="814" spans="1:28" x14ac:dyDescent="0.35">
      <c r="A814" s="258">
        <v>2023256</v>
      </c>
      <c r="B814" s="260">
        <v>45255</v>
      </c>
      <c r="C814" s="261">
        <v>2023</v>
      </c>
      <c r="D814" s="258" t="s">
        <v>1053</v>
      </c>
      <c r="E814" s="258" t="s">
        <v>11</v>
      </c>
      <c r="F814" s="258" t="s">
        <v>220</v>
      </c>
      <c r="G814" s="262" t="s">
        <v>201</v>
      </c>
      <c r="H814" s="259">
        <v>3000</v>
      </c>
      <c r="I814" s="262" t="s">
        <v>794</v>
      </c>
      <c r="J814" s="263" t="s">
        <v>34</v>
      </c>
      <c r="K814" s="294"/>
      <c r="L814" s="256"/>
    </row>
    <row r="815" spans="1:28" x14ac:dyDescent="0.35">
      <c r="A815" s="258">
        <v>2023259</v>
      </c>
      <c r="B815" s="260">
        <v>45253</v>
      </c>
      <c r="C815" s="261">
        <v>2023</v>
      </c>
      <c r="D815" s="258" t="s">
        <v>53</v>
      </c>
      <c r="E815" s="269" t="s">
        <v>20</v>
      </c>
      <c r="F815" s="258" t="s">
        <v>342</v>
      </c>
      <c r="G815" s="262" t="s">
        <v>1056</v>
      </c>
      <c r="H815" s="259">
        <v>780</v>
      </c>
      <c r="I815" s="262" t="s">
        <v>854</v>
      </c>
      <c r="J815" s="263" t="s">
        <v>76</v>
      </c>
      <c r="K815" s="294"/>
      <c r="L815" s="256"/>
    </row>
    <row r="816" spans="1:28" x14ac:dyDescent="0.35">
      <c r="A816" s="258">
        <v>2023262</v>
      </c>
      <c r="B816" s="260">
        <v>45260</v>
      </c>
      <c r="C816" s="261">
        <v>2023</v>
      </c>
      <c r="D816" s="258" t="s">
        <v>53</v>
      </c>
      <c r="E816" s="269" t="s">
        <v>20</v>
      </c>
      <c r="F816" s="258" t="s">
        <v>554</v>
      </c>
      <c r="G816" s="262" t="s">
        <v>850</v>
      </c>
      <c r="H816" s="259">
        <v>5500</v>
      </c>
      <c r="I816" s="262" t="s">
        <v>794</v>
      </c>
      <c r="J816" s="263" t="s">
        <v>34</v>
      </c>
      <c r="K816" s="294"/>
      <c r="L816" s="256"/>
    </row>
    <row r="817" spans="1:12" x14ac:dyDescent="0.35">
      <c r="A817" s="258">
        <v>2023263</v>
      </c>
      <c r="B817" s="260">
        <v>45272</v>
      </c>
      <c r="C817" s="261">
        <v>2023</v>
      </c>
      <c r="D817" s="258" t="s">
        <v>65</v>
      </c>
      <c r="E817" s="269" t="s">
        <v>11</v>
      </c>
      <c r="F817" s="258" t="s">
        <v>394</v>
      </c>
      <c r="G817" s="262" t="s">
        <v>1055</v>
      </c>
      <c r="H817" s="259">
        <v>400</v>
      </c>
      <c r="I817" s="262" t="s">
        <v>810</v>
      </c>
      <c r="J817" s="263" t="s">
        <v>43</v>
      </c>
      <c r="K817" s="294"/>
      <c r="L817" s="256"/>
    </row>
    <row r="818" spans="1:12" x14ac:dyDescent="0.35">
      <c r="A818" s="258">
        <v>2023264</v>
      </c>
      <c r="B818" s="260">
        <v>45273</v>
      </c>
      <c r="C818" s="261">
        <v>2023</v>
      </c>
      <c r="D818" s="258" t="s">
        <v>154</v>
      </c>
      <c r="E818" s="269" t="s">
        <v>11</v>
      </c>
      <c r="F818" s="258" t="s">
        <v>360</v>
      </c>
      <c r="G818" s="262" t="s">
        <v>1006</v>
      </c>
      <c r="H818" s="259">
        <v>1300</v>
      </c>
      <c r="I818" s="262" t="s">
        <v>810</v>
      </c>
      <c r="J818" s="263" t="s">
        <v>15</v>
      </c>
      <c r="K818" s="294"/>
      <c r="L818" s="256"/>
    </row>
    <row r="819" spans="1:12" x14ac:dyDescent="0.35">
      <c r="A819" s="258">
        <v>2023265</v>
      </c>
      <c r="B819" s="260">
        <v>45262</v>
      </c>
      <c r="C819" s="261">
        <v>2023</v>
      </c>
      <c r="D819" s="258" t="s">
        <v>53</v>
      </c>
      <c r="E819" s="258" t="s">
        <v>11</v>
      </c>
      <c r="F819" s="258" t="s">
        <v>177</v>
      </c>
      <c r="G819" s="262" t="s">
        <v>469</v>
      </c>
      <c r="H819" s="259">
        <v>1000</v>
      </c>
      <c r="I819" s="262" t="s">
        <v>788</v>
      </c>
      <c r="J819" s="263" t="s">
        <v>34</v>
      </c>
      <c r="K819" s="294"/>
      <c r="L819" s="256"/>
    </row>
    <row r="820" spans="1:12" x14ac:dyDescent="0.35">
      <c r="A820" s="258">
        <v>2023268</v>
      </c>
      <c r="B820" s="260">
        <v>45271</v>
      </c>
      <c r="C820" s="261">
        <v>2023</v>
      </c>
      <c r="D820" s="302" t="s">
        <v>300</v>
      </c>
      <c r="E820" s="269" t="s">
        <v>11</v>
      </c>
      <c r="F820" s="222" t="s">
        <v>1084</v>
      </c>
      <c r="G820" s="222" t="s">
        <v>1085</v>
      </c>
      <c r="H820" s="259">
        <v>500</v>
      </c>
      <c r="I820" s="262" t="s">
        <v>792</v>
      </c>
      <c r="J820" s="263" t="s">
        <v>43</v>
      </c>
      <c r="K820" s="294"/>
      <c r="L820" s="256"/>
    </row>
    <row r="821" spans="1:12" x14ac:dyDescent="0.35">
      <c r="A821" s="258">
        <v>2023269</v>
      </c>
      <c r="B821" s="260">
        <v>45271</v>
      </c>
      <c r="C821" s="261">
        <v>2023</v>
      </c>
      <c r="D821" s="258" t="s">
        <v>1054</v>
      </c>
      <c r="E821" s="269" t="s">
        <v>11</v>
      </c>
      <c r="F821" s="258" t="s">
        <v>397</v>
      </c>
      <c r="G821" s="262" t="s">
        <v>1014</v>
      </c>
      <c r="H821" s="259">
        <v>10</v>
      </c>
      <c r="I821" s="262" t="s">
        <v>810</v>
      </c>
      <c r="J821" s="263" t="s">
        <v>15</v>
      </c>
      <c r="K821" s="294"/>
      <c r="L821" s="256"/>
    </row>
    <row r="822" spans="1:12" x14ac:dyDescent="0.35">
      <c r="A822" s="258">
        <v>2023270</v>
      </c>
      <c r="B822" s="260">
        <v>45250</v>
      </c>
      <c r="C822" s="261">
        <v>2023</v>
      </c>
      <c r="D822" s="258" t="s">
        <v>405</v>
      </c>
      <c r="E822" s="269" t="s">
        <v>20</v>
      </c>
      <c r="F822" s="258" t="s">
        <v>1061</v>
      </c>
      <c r="G822" s="262" t="s">
        <v>1062</v>
      </c>
      <c r="H822" s="259">
        <v>600</v>
      </c>
      <c r="I822" s="262" t="s">
        <v>810</v>
      </c>
      <c r="J822" s="263" t="s">
        <v>43</v>
      </c>
      <c r="K822" s="294"/>
      <c r="L822" s="256"/>
    </row>
    <row r="823" spans="1:12" ht="15" thickBot="1" x14ac:dyDescent="0.4">
      <c r="A823" s="287">
        <v>2023271</v>
      </c>
      <c r="B823" s="288">
        <v>45291</v>
      </c>
      <c r="C823" s="289">
        <v>2023</v>
      </c>
      <c r="D823" s="287" t="s">
        <v>44</v>
      </c>
      <c r="E823" s="290" t="s">
        <v>11</v>
      </c>
      <c r="F823" s="287" t="s">
        <v>215</v>
      </c>
      <c r="G823" s="291" t="s">
        <v>1060</v>
      </c>
      <c r="H823" s="292">
        <v>2500</v>
      </c>
      <c r="I823" s="291" t="s">
        <v>854</v>
      </c>
      <c r="J823" s="293" t="s">
        <v>76</v>
      </c>
      <c r="K823" s="294"/>
      <c r="L823" s="256"/>
    </row>
    <row r="824" spans="1:12" x14ac:dyDescent="0.35">
      <c r="A824" s="281">
        <v>2024001</v>
      </c>
      <c r="B824" s="282">
        <v>45297</v>
      </c>
      <c r="C824" s="283">
        <v>2024</v>
      </c>
      <c r="D824" s="281" t="s">
        <v>944</v>
      </c>
      <c r="E824" s="284" t="s">
        <v>20</v>
      </c>
      <c r="F824" s="281" t="s">
        <v>1058</v>
      </c>
      <c r="G824" s="285" t="s">
        <v>515</v>
      </c>
      <c r="H824" s="279">
        <v>6000</v>
      </c>
      <c r="I824" s="285" t="s">
        <v>1059</v>
      </c>
      <c r="J824" s="286" t="s">
        <v>24</v>
      </c>
      <c r="K824" s="294" t="s">
        <v>11</v>
      </c>
      <c r="L824" s="256"/>
    </row>
    <row r="825" spans="1:12" x14ac:dyDescent="0.35">
      <c r="A825" s="258">
        <v>2024003</v>
      </c>
      <c r="B825" s="260">
        <v>45296</v>
      </c>
      <c r="C825" s="261">
        <v>2024</v>
      </c>
      <c r="D825" s="258" t="s">
        <v>53</v>
      </c>
      <c r="E825" s="269" t="s">
        <v>20</v>
      </c>
      <c r="F825" s="258" t="s">
        <v>838</v>
      </c>
      <c r="G825" s="262" t="s">
        <v>562</v>
      </c>
      <c r="H825" s="259">
        <v>10000</v>
      </c>
      <c r="I825" s="262" t="s">
        <v>794</v>
      </c>
      <c r="J825" s="263" t="s">
        <v>24</v>
      </c>
      <c r="K825" s="294" t="s">
        <v>11</v>
      </c>
      <c r="L825" s="256"/>
    </row>
    <row r="826" spans="1:12" x14ac:dyDescent="0.35">
      <c r="A826" s="258">
        <v>2024004</v>
      </c>
      <c r="B826" s="260">
        <v>45294</v>
      </c>
      <c r="C826" s="261">
        <v>2024</v>
      </c>
      <c r="D826" s="258" t="s">
        <v>192</v>
      </c>
      <c r="E826" s="269" t="s">
        <v>11</v>
      </c>
      <c r="F826" s="258" t="s">
        <v>461</v>
      </c>
      <c r="G826" s="262" t="s">
        <v>435</v>
      </c>
      <c r="H826" s="259">
        <v>9600</v>
      </c>
      <c r="I826" s="262" t="s">
        <v>794</v>
      </c>
      <c r="J826" s="263" t="s">
        <v>76</v>
      </c>
      <c r="K826" s="294" t="s">
        <v>11</v>
      </c>
      <c r="L826" s="256"/>
    </row>
    <row r="827" spans="1:12" x14ac:dyDescent="0.35">
      <c r="A827" s="258">
        <v>2024005</v>
      </c>
      <c r="B827" s="260">
        <v>45299</v>
      </c>
      <c r="C827" s="261">
        <v>2024</v>
      </c>
      <c r="D827" s="258" t="s">
        <v>235</v>
      </c>
      <c r="E827" s="269" t="s">
        <v>20</v>
      </c>
      <c r="F827" s="258" t="s">
        <v>106</v>
      </c>
      <c r="G827" s="262" t="s">
        <v>82</v>
      </c>
      <c r="H827" s="259">
        <v>8000</v>
      </c>
      <c r="I827" s="262" t="s">
        <v>794</v>
      </c>
      <c r="J827" s="263" t="s">
        <v>34</v>
      </c>
      <c r="K827" s="294" t="s">
        <v>20</v>
      </c>
      <c r="L827" s="256"/>
    </row>
    <row r="828" spans="1:12" x14ac:dyDescent="0.35">
      <c r="A828" s="258">
        <v>2024014</v>
      </c>
      <c r="B828" s="260">
        <v>45315</v>
      </c>
      <c r="C828" s="261">
        <v>2024</v>
      </c>
      <c r="D828" s="258" t="s">
        <v>1057</v>
      </c>
      <c r="E828" s="269" t="s">
        <v>11</v>
      </c>
      <c r="F828" s="258" t="s">
        <v>101</v>
      </c>
      <c r="G828" s="262" t="s">
        <v>704</v>
      </c>
      <c r="H828" s="259">
        <v>250</v>
      </c>
      <c r="I828" s="262" t="s">
        <v>810</v>
      </c>
      <c r="J828" s="263" t="s">
        <v>34</v>
      </c>
      <c r="K828" s="294" t="s">
        <v>11</v>
      </c>
      <c r="L828" s="256"/>
    </row>
    <row r="829" spans="1:12" x14ac:dyDescent="0.35">
      <c r="A829" s="258">
        <v>2024021</v>
      </c>
      <c r="B829" s="260">
        <v>45327</v>
      </c>
      <c r="C829" s="261">
        <v>2024</v>
      </c>
      <c r="D829" s="258" t="s">
        <v>53</v>
      </c>
      <c r="E829" s="269" t="s">
        <v>11</v>
      </c>
      <c r="F829" s="258" t="s">
        <v>126</v>
      </c>
      <c r="G829" s="262" t="s">
        <v>276</v>
      </c>
      <c r="H829" s="259">
        <v>7000</v>
      </c>
      <c r="I829" s="262" t="s">
        <v>794</v>
      </c>
      <c r="J829" s="263" t="s">
        <v>15</v>
      </c>
      <c r="K829" s="294" t="s">
        <v>11</v>
      </c>
      <c r="L829" s="256"/>
    </row>
    <row r="830" spans="1:12" x14ac:dyDescent="0.35">
      <c r="A830" s="258">
        <v>2024024</v>
      </c>
      <c r="B830" s="260">
        <v>45336</v>
      </c>
      <c r="C830" s="261">
        <v>2024</v>
      </c>
      <c r="D830" s="258" t="s">
        <v>952</v>
      </c>
      <c r="E830" s="269" t="s">
        <v>11</v>
      </c>
      <c r="F830" s="258" t="s">
        <v>417</v>
      </c>
      <c r="G830" s="262" t="s">
        <v>1063</v>
      </c>
      <c r="H830" s="259">
        <v>14460</v>
      </c>
      <c r="I830" s="262" t="s">
        <v>810</v>
      </c>
      <c r="J830" s="263" t="s">
        <v>34</v>
      </c>
      <c r="K830" s="294" t="s">
        <v>11</v>
      </c>
      <c r="L830" s="256"/>
    </row>
    <row r="831" spans="1:12" x14ac:dyDescent="0.35">
      <c r="A831" s="258">
        <v>2024027</v>
      </c>
      <c r="B831" s="260">
        <v>45346</v>
      </c>
      <c r="C831" s="261">
        <v>2024</v>
      </c>
      <c r="D831" s="258" t="s">
        <v>790</v>
      </c>
      <c r="E831" s="269" t="s">
        <v>11</v>
      </c>
      <c r="F831" s="258" t="s">
        <v>1010</v>
      </c>
      <c r="G831" s="262" t="s">
        <v>1070</v>
      </c>
      <c r="H831" s="259">
        <v>1800</v>
      </c>
      <c r="I831" s="262" t="s">
        <v>1071</v>
      </c>
      <c r="J831" s="263" t="s">
        <v>34</v>
      </c>
      <c r="K831" s="294" t="s">
        <v>11</v>
      </c>
      <c r="L831" s="256"/>
    </row>
    <row r="832" spans="1:12" x14ac:dyDescent="0.35">
      <c r="A832" s="258">
        <v>2024028</v>
      </c>
      <c r="B832" s="260">
        <v>45348</v>
      </c>
      <c r="C832" s="261">
        <v>2024</v>
      </c>
      <c r="D832" s="258" t="s">
        <v>235</v>
      </c>
      <c r="E832" s="269" t="s">
        <v>11</v>
      </c>
      <c r="F832" s="258" t="s">
        <v>194</v>
      </c>
      <c r="G832" s="262" t="s">
        <v>588</v>
      </c>
      <c r="H832" s="259">
        <v>10500</v>
      </c>
      <c r="I832" s="262" t="s">
        <v>794</v>
      </c>
      <c r="J832" s="263" t="s">
        <v>76</v>
      </c>
      <c r="K832" s="294" t="s">
        <v>11</v>
      </c>
      <c r="L832" s="256"/>
    </row>
    <row r="833" spans="1:12" x14ac:dyDescent="0.35">
      <c r="A833" s="258">
        <v>2024029</v>
      </c>
      <c r="B833" s="260">
        <v>45353</v>
      </c>
      <c r="C833" s="261">
        <v>2024</v>
      </c>
      <c r="D833" s="258" t="s">
        <v>53</v>
      </c>
      <c r="E833" s="269" t="s">
        <v>11</v>
      </c>
      <c r="F833" s="258" t="s">
        <v>177</v>
      </c>
      <c r="G833" s="262" t="s">
        <v>191</v>
      </c>
      <c r="H833" s="259">
        <v>1100</v>
      </c>
      <c r="I833" s="262" t="s">
        <v>794</v>
      </c>
      <c r="J833" s="263" t="s">
        <v>76</v>
      </c>
      <c r="K833" s="294" t="s">
        <v>11</v>
      </c>
      <c r="L833" s="256"/>
    </row>
    <row r="834" spans="1:12" x14ac:dyDescent="0.35">
      <c r="A834" s="258">
        <v>2024030</v>
      </c>
      <c r="B834" s="260">
        <v>45354</v>
      </c>
      <c r="C834" s="261">
        <v>2024</v>
      </c>
      <c r="D834" s="258" t="s">
        <v>53</v>
      </c>
      <c r="E834" s="269" t="s">
        <v>11</v>
      </c>
      <c r="F834" s="258" t="s">
        <v>126</v>
      </c>
      <c r="G834" s="262" t="s">
        <v>314</v>
      </c>
      <c r="H834" s="259">
        <v>8000</v>
      </c>
      <c r="I834" s="262" t="s">
        <v>794</v>
      </c>
      <c r="J834" s="263" t="s">
        <v>34</v>
      </c>
      <c r="K834" s="294" t="s">
        <v>11</v>
      </c>
      <c r="L834" s="256"/>
    </row>
    <row r="835" spans="1:12" x14ac:dyDescent="0.35">
      <c r="A835" s="258">
        <v>2024032</v>
      </c>
      <c r="B835" s="260">
        <v>45357</v>
      </c>
      <c r="C835" s="261">
        <v>2024</v>
      </c>
      <c r="D835" s="258" t="s">
        <v>65</v>
      </c>
      <c r="E835" s="258" t="s">
        <v>11</v>
      </c>
      <c r="F835" s="258" t="s">
        <v>509</v>
      </c>
      <c r="G835" s="262" t="s">
        <v>1048</v>
      </c>
      <c r="H835" s="259">
        <v>100</v>
      </c>
      <c r="I835" s="262" t="s">
        <v>810</v>
      </c>
      <c r="J835" s="263" t="s">
        <v>15</v>
      </c>
      <c r="K835" s="294" t="s">
        <v>11</v>
      </c>
      <c r="L835" s="256"/>
    </row>
    <row r="836" spans="1:12" x14ac:dyDescent="0.35">
      <c r="A836" s="258">
        <v>2024033</v>
      </c>
      <c r="B836" s="260">
        <v>45356</v>
      </c>
      <c r="C836" s="261">
        <v>2024</v>
      </c>
      <c r="D836" s="258" t="s">
        <v>1066</v>
      </c>
      <c r="E836" s="269" t="s">
        <v>20</v>
      </c>
      <c r="F836" s="258" t="s">
        <v>557</v>
      </c>
      <c r="G836" s="262" t="s">
        <v>667</v>
      </c>
      <c r="H836" s="259">
        <v>1300</v>
      </c>
      <c r="I836" s="262" t="s">
        <v>810</v>
      </c>
      <c r="J836" s="263" t="s">
        <v>15</v>
      </c>
      <c r="K836" s="294" t="s">
        <v>1079</v>
      </c>
      <c r="L836" s="256"/>
    </row>
    <row r="837" spans="1:12" x14ac:dyDescent="0.35">
      <c r="A837" s="258">
        <v>2024034</v>
      </c>
      <c r="B837" s="22">
        <v>45359</v>
      </c>
      <c r="C837" s="79">
        <v>2024</v>
      </c>
      <c r="D837" s="16" t="s">
        <v>11</v>
      </c>
      <c r="E837" s="258" t="s">
        <v>11</v>
      </c>
      <c r="F837" s="16" t="s">
        <v>1072</v>
      </c>
      <c r="G837" s="219" t="s">
        <v>563</v>
      </c>
      <c r="H837" s="259">
        <v>350</v>
      </c>
      <c r="I837" s="219" t="s">
        <v>810</v>
      </c>
      <c r="J837" s="134" t="s">
        <v>34</v>
      </c>
      <c r="K837" s="294" t="s">
        <v>11</v>
      </c>
      <c r="L837" s="256"/>
    </row>
    <row r="838" spans="1:12" x14ac:dyDescent="0.35">
      <c r="A838" s="258">
        <v>2024040</v>
      </c>
      <c r="B838" s="260">
        <v>45376</v>
      </c>
      <c r="C838" s="261">
        <v>2024</v>
      </c>
      <c r="D838" s="258" t="s">
        <v>952</v>
      </c>
      <c r="E838" s="269" t="s">
        <v>20</v>
      </c>
      <c r="F838" s="258" t="s">
        <v>586</v>
      </c>
      <c r="G838" s="262" t="s">
        <v>1073</v>
      </c>
      <c r="H838" s="259">
        <v>11970</v>
      </c>
      <c r="I838" s="262" t="s">
        <v>810</v>
      </c>
      <c r="J838" s="263" t="s">
        <v>15</v>
      </c>
      <c r="K838" s="294" t="s">
        <v>20</v>
      </c>
      <c r="L838" s="256"/>
    </row>
    <row r="839" spans="1:12" x14ac:dyDescent="0.35">
      <c r="A839" s="258">
        <v>2024046</v>
      </c>
      <c r="B839" s="260">
        <v>45386</v>
      </c>
      <c r="C839" s="261">
        <v>2024</v>
      </c>
      <c r="D839" s="258" t="s">
        <v>154</v>
      </c>
      <c r="E839" s="269" t="s">
        <v>11</v>
      </c>
      <c r="F839" s="258" t="s">
        <v>73</v>
      </c>
      <c r="G839" s="262" t="s">
        <v>284</v>
      </c>
      <c r="H839" s="259">
        <v>1300</v>
      </c>
      <c r="I839" s="262" t="s">
        <v>788</v>
      </c>
      <c r="J839" s="263" t="s">
        <v>15</v>
      </c>
      <c r="K839" s="294" t="s">
        <v>11</v>
      </c>
      <c r="L839" s="256"/>
    </row>
    <row r="840" spans="1:12" x14ac:dyDescent="0.35">
      <c r="A840" s="258">
        <v>2024049</v>
      </c>
      <c r="B840" s="260">
        <v>45380</v>
      </c>
      <c r="C840" s="261">
        <v>2024</v>
      </c>
      <c r="D840" s="301" t="s">
        <v>1124</v>
      </c>
      <c r="E840" s="269" t="s">
        <v>11</v>
      </c>
      <c r="F840" s="258" t="s">
        <v>1125</v>
      </c>
      <c r="G840" s="262" t="s">
        <v>1126</v>
      </c>
      <c r="H840" s="259">
        <v>265</v>
      </c>
      <c r="I840" s="262" t="s">
        <v>792</v>
      </c>
      <c r="J840" s="263" t="s">
        <v>43</v>
      </c>
      <c r="K840" s="294" t="s">
        <v>1124</v>
      </c>
      <c r="L840" s="256"/>
    </row>
    <row r="841" spans="1:12" x14ac:dyDescent="0.35">
      <c r="A841" s="258">
        <v>2024050</v>
      </c>
      <c r="B841" s="260">
        <v>45390</v>
      </c>
      <c r="C841" s="261">
        <v>2024</v>
      </c>
      <c r="D841" s="258" t="s">
        <v>44</v>
      </c>
      <c r="E841" s="269" t="s">
        <v>20</v>
      </c>
      <c r="F841" s="258" t="s">
        <v>27</v>
      </c>
      <c r="G841" s="262" t="s">
        <v>469</v>
      </c>
      <c r="H841" s="259">
        <v>11700</v>
      </c>
      <c r="I841" s="262" t="s">
        <v>794</v>
      </c>
      <c r="J841" s="263" t="s">
        <v>76</v>
      </c>
      <c r="K841" s="294" t="s">
        <v>11</v>
      </c>
      <c r="L841" s="256"/>
    </row>
    <row r="842" spans="1:12" x14ac:dyDescent="0.35">
      <c r="A842" s="258">
        <v>2024053</v>
      </c>
      <c r="B842" s="260">
        <v>45398</v>
      </c>
      <c r="C842" s="261">
        <v>2024</v>
      </c>
      <c r="D842" s="258" t="s">
        <v>44</v>
      </c>
      <c r="E842" s="269" t="s">
        <v>20</v>
      </c>
      <c r="F842" s="258" t="s">
        <v>1088</v>
      </c>
      <c r="G842" s="262" t="s">
        <v>720</v>
      </c>
      <c r="H842" s="259">
        <v>3300</v>
      </c>
      <c r="I842" s="262" t="s">
        <v>810</v>
      </c>
      <c r="J842" s="263" t="s">
        <v>15</v>
      </c>
      <c r="K842" s="294" t="s">
        <v>11</v>
      </c>
      <c r="L842" s="256"/>
    </row>
    <row r="843" spans="1:12" x14ac:dyDescent="0.35">
      <c r="A843" s="258">
        <v>2024056</v>
      </c>
      <c r="B843" s="260">
        <v>45402</v>
      </c>
      <c r="C843" s="261">
        <v>2024</v>
      </c>
      <c r="D843" s="258" t="s">
        <v>1075</v>
      </c>
      <c r="E843" s="269" t="s">
        <v>11</v>
      </c>
      <c r="F843" s="258" t="s">
        <v>1089</v>
      </c>
      <c r="G843" s="262" t="s">
        <v>317</v>
      </c>
      <c r="H843" s="259">
        <v>2200</v>
      </c>
      <c r="I843" s="262" t="s">
        <v>810</v>
      </c>
      <c r="J843" s="263" t="s">
        <v>15</v>
      </c>
      <c r="K843" s="294" t="s">
        <v>11</v>
      </c>
      <c r="L843" s="256"/>
    </row>
    <row r="844" spans="1:12" x14ac:dyDescent="0.35">
      <c r="A844" s="258">
        <v>2024063</v>
      </c>
      <c r="B844" s="260">
        <v>45394</v>
      </c>
      <c r="C844" s="261">
        <v>2024</v>
      </c>
      <c r="D844" s="258" t="s">
        <v>1027</v>
      </c>
      <c r="E844" s="269" t="s">
        <v>11</v>
      </c>
      <c r="F844" s="258" t="s">
        <v>1087</v>
      </c>
      <c r="G844" s="262" t="s">
        <v>317</v>
      </c>
      <c r="H844" s="259">
        <v>4000</v>
      </c>
      <c r="I844" s="262" t="s">
        <v>794</v>
      </c>
      <c r="J844" s="263" t="s">
        <v>15</v>
      </c>
      <c r="K844" s="294" t="s">
        <v>11</v>
      </c>
      <c r="L844" s="256"/>
    </row>
    <row r="845" spans="1:12" x14ac:dyDescent="0.35">
      <c r="A845" s="258">
        <v>2024064</v>
      </c>
      <c r="B845" s="260">
        <v>45396</v>
      </c>
      <c r="C845" s="261">
        <v>2024</v>
      </c>
      <c r="D845" s="258" t="s">
        <v>175</v>
      </c>
      <c r="E845" s="269" t="s">
        <v>11</v>
      </c>
      <c r="F845" s="258" t="s">
        <v>1090</v>
      </c>
      <c r="G845" s="262" t="s">
        <v>186</v>
      </c>
      <c r="H845" s="259">
        <v>2300</v>
      </c>
      <c r="I845" s="262" t="s">
        <v>945</v>
      </c>
      <c r="J845" s="263" t="s">
        <v>24</v>
      </c>
      <c r="K845" s="294" t="s">
        <v>11</v>
      </c>
      <c r="L845" s="256"/>
    </row>
    <row r="846" spans="1:12" x14ac:dyDescent="0.35">
      <c r="A846" s="258">
        <v>2024066</v>
      </c>
      <c r="B846" s="260">
        <v>45408</v>
      </c>
      <c r="C846" s="261">
        <v>2024</v>
      </c>
      <c r="D846" s="258" t="s">
        <v>192</v>
      </c>
      <c r="E846" s="269" t="s">
        <v>11</v>
      </c>
      <c r="F846" s="258" t="s">
        <v>1086</v>
      </c>
      <c r="G846" s="262" t="s">
        <v>121</v>
      </c>
      <c r="H846" s="259">
        <v>9000</v>
      </c>
      <c r="I846" s="262" t="s">
        <v>801</v>
      </c>
      <c r="J846" s="263" t="s">
        <v>15</v>
      </c>
      <c r="K846" s="294" t="s">
        <v>11</v>
      </c>
      <c r="L846" s="256"/>
    </row>
    <row r="847" spans="1:12" x14ac:dyDescent="0.35">
      <c r="A847" s="258">
        <v>2024070</v>
      </c>
      <c r="B847" s="260">
        <v>45410</v>
      </c>
      <c r="C847" s="261">
        <v>2024</v>
      </c>
      <c r="D847" s="258" t="s">
        <v>53</v>
      </c>
      <c r="E847" s="269" t="s">
        <v>20</v>
      </c>
      <c r="F847" s="258" t="s">
        <v>177</v>
      </c>
      <c r="G847" s="262" t="s">
        <v>195</v>
      </c>
      <c r="H847" s="259">
        <v>700</v>
      </c>
      <c r="I847" s="262" t="s">
        <v>788</v>
      </c>
      <c r="J847" s="263" t="s">
        <v>76</v>
      </c>
      <c r="K847" s="294" t="s">
        <v>20</v>
      </c>
      <c r="L847" s="256"/>
    </row>
    <row r="848" spans="1:12" x14ac:dyDescent="0.35">
      <c r="A848" s="258">
        <v>2024073</v>
      </c>
      <c r="B848" s="260">
        <v>45413</v>
      </c>
      <c r="C848" s="261">
        <v>2024</v>
      </c>
      <c r="D848" s="258" t="s">
        <v>53</v>
      </c>
      <c r="E848" s="269" t="s">
        <v>11</v>
      </c>
      <c r="F848" s="258" t="s">
        <v>403</v>
      </c>
      <c r="G848" s="262" t="s">
        <v>462</v>
      </c>
      <c r="H848" s="259">
        <v>3000</v>
      </c>
      <c r="I848" s="262" t="s">
        <v>883</v>
      </c>
      <c r="J848" s="263" t="s">
        <v>15</v>
      </c>
      <c r="K848" s="294" t="s">
        <v>11</v>
      </c>
      <c r="L848" s="256"/>
    </row>
    <row r="849" spans="1:12" x14ac:dyDescent="0.35">
      <c r="A849" s="258">
        <v>2023074</v>
      </c>
      <c r="B849" s="260">
        <v>45394</v>
      </c>
      <c r="C849" s="261">
        <v>2024</v>
      </c>
      <c r="D849" s="258" t="s">
        <v>1077</v>
      </c>
      <c r="E849" s="269" t="s">
        <v>45</v>
      </c>
      <c r="F849" s="258" t="s">
        <v>425</v>
      </c>
      <c r="G849" s="262" t="s">
        <v>1094</v>
      </c>
      <c r="H849" s="259">
        <v>2000</v>
      </c>
      <c r="I849" s="262" t="s">
        <v>810</v>
      </c>
      <c r="J849" s="263" t="s">
        <v>15</v>
      </c>
      <c r="K849" s="294" t="s">
        <v>45</v>
      </c>
      <c r="L849" s="256"/>
    </row>
    <row r="850" spans="1:12" x14ac:dyDescent="0.35">
      <c r="A850" s="258">
        <v>2024077</v>
      </c>
      <c r="B850" s="260">
        <v>45417</v>
      </c>
      <c r="C850" s="261">
        <v>2024</v>
      </c>
      <c r="D850" s="258" t="s">
        <v>88</v>
      </c>
      <c r="E850" s="269" t="s">
        <v>11</v>
      </c>
      <c r="F850" s="258" t="s">
        <v>1093</v>
      </c>
      <c r="G850" s="262" t="s">
        <v>596</v>
      </c>
      <c r="H850" s="259">
        <v>1350</v>
      </c>
      <c r="I850" s="262" t="s">
        <v>810</v>
      </c>
      <c r="J850" s="263" t="s">
        <v>34</v>
      </c>
      <c r="K850" s="294" t="s">
        <v>11</v>
      </c>
      <c r="L850" s="256"/>
    </row>
    <row r="851" spans="1:12" x14ac:dyDescent="0.35">
      <c r="A851" s="258">
        <v>2024084</v>
      </c>
      <c r="B851" s="260">
        <v>45417</v>
      </c>
      <c r="C851" s="261">
        <v>2024</v>
      </c>
      <c r="D851" s="258" t="s">
        <v>19</v>
      </c>
      <c r="E851" s="269" t="s">
        <v>11</v>
      </c>
      <c r="F851" s="258" t="s">
        <v>1092</v>
      </c>
      <c r="G851" s="262" t="s">
        <v>63</v>
      </c>
      <c r="H851" s="259">
        <v>8000</v>
      </c>
      <c r="I851" s="262" t="s">
        <v>794</v>
      </c>
      <c r="J851" s="263" t="s">
        <v>76</v>
      </c>
      <c r="K851" s="294" t="s">
        <v>11</v>
      </c>
      <c r="L851" s="256"/>
    </row>
    <row r="852" spans="1:12" x14ac:dyDescent="0.35">
      <c r="A852" s="258">
        <v>2024088</v>
      </c>
      <c r="B852" s="22">
        <v>45422</v>
      </c>
      <c r="C852" s="79">
        <v>2024</v>
      </c>
      <c r="D852" s="301" t="s">
        <v>1036</v>
      </c>
      <c r="E852" s="269" t="s">
        <v>11</v>
      </c>
      <c r="F852" s="222" t="s">
        <v>777</v>
      </c>
      <c r="G852" s="222" t="s">
        <v>1106</v>
      </c>
      <c r="H852" s="259">
        <v>2000</v>
      </c>
      <c r="I852" s="262" t="s">
        <v>810</v>
      </c>
      <c r="J852" s="134" t="s">
        <v>15</v>
      </c>
      <c r="K852" s="294" t="s">
        <v>1036</v>
      </c>
      <c r="L852" s="256"/>
    </row>
    <row r="853" spans="1:12" x14ac:dyDescent="0.35">
      <c r="A853" s="258">
        <v>2024101</v>
      </c>
      <c r="B853" s="260">
        <v>45371</v>
      </c>
      <c r="C853" s="261">
        <v>2024</v>
      </c>
      <c r="D853" s="258" t="s">
        <v>25</v>
      </c>
      <c r="E853" s="269" t="s">
        <v>26</v>
      </c>
      <c r="F853" s="258" t="s">
        <v>1091</v>
      </c>
      <c r="G853" s="262" t="s">
        <v>221</v>
      </c>
      <c r="H853" s="259">
        <v>1200</v>
      </c>
      <c r="I853" s="262" t="s">
        <v>810</v>
      </c>
      <c r="J853" s="263" t="s">
        <v>34</v>
      </c>
      <c r="K853" s="294" t="s">
        <v>1080</v>
      </c>
      <c r="L853" s="256"/>
    </row>
    <row r="854" spans="1:12" x14ac:dyDescent="0.35">
      <c r="A854" s="258">
        <v>2024102</v>
      </c>
      <c r="B854" s="260">
        <v>45437</v>
      </c>
      <c r="C854" s="261">
        <v>2024</v>
      </c>
      <c r="D854" s="258" t="s">
        <v>1081</v>
      </c>
      <c r="E854" s="269" t="s">
        <v>11</v>
      </c>
      <c r="F854" s="258" t="s">
        <v>1096</v>
      </c>
      <c r="G854" s="262" t="s">
        <v>289</v>
      </c>
      <c r="H854" s="259">
        <v>3600</v>
      </c>
      <c r="I854" s="262" t="s">
        <v>810</v>
      </c>
      <c r="J854" s="263" t="s">
        <v>15</v>
      </c>
      <c r="K854" s="294" t="s">
        <v>11</v>
      </c>
      <c r="L854" s="256"/>
    </row>
    <row r="855" spans="1:12" x14ac:dyDescent="0.35">
      <c r="A855" s="258">
        <v>2024103</v>
      </c>
      <c r="B855" s="260">
        <v>45423</v>
      </c>
      <c r="C855" s="261">
        <v>2024</v>
      </c>
      <c r="D855" s="258" t="s">
        <v>1035</v>
      </c>
      <c r="E855" s="269" t="s">
        <v>20</v>
      </c>
      <c r="F855" s="258" t="s">
        <v>293</v>
      </c>
      <c r="G855" s="262" t="s">
        <v>1097</v>
      </c>
      <c r="H855" s="259">
        <v>3700</v>
      </c>
      <c r="I855" s="262" t="s">
        <v>810</v>
      </c>
      <c r="J855" s="263" t="s">
        <v>34</v>
      </c>
      <c r="K855" s="294" t="s">
        <v>11</v>
      </c>
      <c r="L855" s="256"/>
    </row>
    <row r="856" spans="1:12" x14ac:dyDescent="0.35">
      <c r="A856" s="258">
        <v>2024106</v>
      </c>
      <c r="B856" s="260">
        <v>45445</v>
      </c>
      <c r="C856" s="261">
        <v>2024</v>
      </c>
      <c r="D856" s="269" t="s">
        <v>300</v>
      </c>
      <c r="E856" s="269" t="s">
        <v>26</v>
      </c>
      <c r="F856" s="222" t="s">
        <v>470</v>
      </c>
      <c r="G856" s="262" t="s">
        <v>720</v>
      </c>
      <c r="H856" s="259">
        <v>1900</v>
      </c>
      <c r="I856" s="262" t="s">
        <v>810</v>
      </c>
      <c r="J856" s="263" t="s">
        <v>24</v>
      </c>
      <c r="K856" s="294" t="s">
        <v>1080</v>
      </c>
      <c r="L856" s="256"/>
    </row>
    <row r="857" spans="1:12" x14ac:dyDescent="0.35">
      <c r="A857" s="258">
        <v>2024110</v>
      </c>
      <c r="B857" s="260">
        <v>45424</v>
      </c>
      <c r="C857" s="261">
        <v>2024</v>
      </c>
      <c r="D857" s="258" t="s">
        <v>192</v>
      </c>
      <c r="E857" s="269" t="s">
        <v>11</v>
      </c>
      <c r="F857" s="258" t="s">
        <v>1098</v>
      </c>
      <c r="G857" s="262" t="s">
        <v>199</v>
      </c>
      <c r="H857" s="259">
        <v>6000</v>
      </c>
      <c r="I857" s="262" t="s">
        <v>794</v>
      </c>
      <c r="J857" s="263" t="s">
        <v>34</v>
      </c>
      <c r="K857" s="294" t="s">
        <v>11</v>
      </c>
      <c r="L857" s="256"/>
    </row>
    <row r="858" spans="1:12" x14ac:dyDescent="0.35">
      <c r="A858" s="258">
        <v>2024116</v>
      </c>
      <c r="B858" s="260">
        <v>45444</v>
      </c>
      <c r="C858" s="261">
        <v>2024</v>
      </c>
      <c r="D858" s="258" t="s">
        <v>192</v>
      </c>
      <c r="E858" s="269" t="s">
        <v>20</v>
      </c>
      <c r="F858" s="258" t="s">
        <v>288</v>
      </c>
      <c r="G858" s="262" t="s">
        <v>221</v>
      </c>
      <c r="H858" s="259">
        <v>800</v>
      </c>
      <c r="I858" s="262" t="s">
        <v>916</v>
      </c>
      <c r="J858" s="263" t="s">
        <v>15</v>
      </c>
      <c r="K858" s="294" t="s">
        <v>11</v>
      </c>
      <c r="L858" s="256"/>
    </row>
    <row r="859" spans="1:12" x14ac:dyDescent="0.35">
      <c r="A859" s="258">
        <v>2024118</v>
      </c>
      <c r="B859" s="260">
        <v>45446</v>
      </c>
      <c r="C859" s="261">
        <v>2024</v>
      </c>
      <c r="D859" s="258" t="s">
        <v>53</v>
      </c>
      <c r="E859" s="269" t="s">
        <v>20</v>
      </c>
      <c r="F859" s="258" t="s">
        <v>106</v>
      </c>
      <c r="G859" s="262" t="s">
        <v>174</v>
      </c>
      <c r="H859" s="259">
        <v>9000</v>
      </c>
      <c r="I859" s="262" t="s">
        <v>794</v>
      </c>
      <c r="J859" s="263" t="s">
        <v>76</v>
      </c>
      <c r="K859" s="294" t="s">
        <v>11</v>
      </c>
      <c r="L859" s="256"/>
    </row>
    <row r="860" spans="1:12" x14ac:dyDescent="0.35">
      <c r="A860" s="258">
        <v>2024123</v>
      </c>
      <c r="B860" s="260">
        <v>45459</v>
      </c>
      <c r="C860" s="261">
        <v>2024</v>
      </c>
      <c r="D860" s="258" t="s">
        <v>1095</v>
      </c>
      <c r="E860" s="269" t="s">
        <v>11</v>
      </c>
      <c r="F860" s="258" t="s">
        <v>352</v>
      </c>
      <c r="G860" s="262" t="s">
        <v>640</v>
      </c>
      <c r="H860" s="259">
        <v>3400</v>
      </c>
      <c r="I860" s="262" t="s">
        <v>810</v>
      </c>
      <c r="J860" s="263" t="s">
        <v>34</v>
      </c>
      <c r="K860" s="294" t="s">
        <v>11</v>
      </c>
      <c r="L860" s="256"/>
    </row>
    <row r="861" spans="1:12" x14ac:dyDescent="0.35">
      <c r="A861" s="258">
        <v>2024127</v>
      </c>
      <c r="B861" s="260">
        <v>45454</v>
      </c>
      <c r="C861" s="261">
        <v>2024</v>
      </c>
      <c r="D861" s="258" t="s">
        <v>44</v>
      </c>
      <c r="E861" s="269" t="s">
        <v>45</v>
      </c>
      <c r="F861" s="258" t="s">
        <v>622</v>
      </c>
      <c r="G861" s="262" t="s">
        <v>467</v>
      </c>
      <c r="H861" s="259">
        <v>18000</v>
      </c>
      <c r="I861" s="262" t="s">
        <v>904</v>
      </c>
      <c r="J861" s="263" t="s">
        <v>76</v>
      </c>
      <c r="K861" s="294" t="s">
        <v>45</v>
      </c>
      <c r="L861" s="256"/>
    </row>
    <row r="862" spans="1:12" x14ac:dyDescent="0.35">
      <c r="A862" s="258">
        <v>2024128</v>
      </c>
      <c r="B862" s="260">
        <v>45461</v>
      </c>
      <c r="C862" s="261">
        <v>2024</v>
      </c>
      <c r="D862" s="258" t="s">
        <v>154</v>
      </c>
      <c r="E862" s="269" t="s">
        <v>11</v>
      </c>
      <c r="F862" s="258" t="s">
        <v>17</v>
      </c>
      <c r="G862" s="262" t="s">
        <v>467</v>
      </c>
      <c r="H862" s="259">
        <v>80</v>
      </c>
      <c r="I862" s="262" t="s">
        <v>829</v>
      </c>
      <c r="J862" s="263" t="s">
        <v>34</v>
      </c>
      <c r="K862" s="294" t="s">
        <v>11</v>
      </c>
      <c r="L862" s="256"/>
    </row>
    <row r="863" spans="1:12" x14ac:dyDescent="0.35">
      <c r="A863" s="258">
        <v>2024133</v>
      </c>
      <c r="B863" s="260">
        <v>45462</v>
      </c>
      <c r="C863" s="261">
        <v>2024</v>
      </c>
      <c r="D863" s="258" t="s">
        <v>492</v>
      </c>
      <c r="E863" s="269" t="s">
        <v>11</v>
      </c>
      <c r="F863" s="258" t="s">
        <v>40</v>
      </c>
      <c r="G863" s="262" t="s">
        <v>311</v>
      </c>
      <c r="H863" s="259">
        <v>2200</v>
      </c>
      <c r="I863" s="262" t="s">
        <v>1099</v>
      </c>
      <c r="J863" s="263" t="s">
        <v>34</v>
      </c>
      <c r="K863" s="294" t="s">
        <v>11</v>
      </c>
      <c r="L863" s="256"/>
    </row>
    <row r="864" spans="1:12" x14ac:dyDescent="0.35">
      <c r="A864" s="258">
        <v>2024135</v>
      </c>
      <c r="B864" s="260">
        <v>45458</v>
      </c>
      <c r="C864" s="261">
        <v>2024</v>
      </c>
      <c r="D864" s="258" t="s">
        <v>44</v>
      </c>
      <c r="E864" s="269" t="s">
        <v>11</v>
      </c>
      <c r="F864" s="258" t="s">
        <v>1045</v>
      </c>
      <c r="G864" s="262" t="s">
        <v>1009</v>
      </c>
      <c r="H864" s="300">
        <v>3500</v>
      </c>
      <c r="I864" s="262" t="s">
        <v>879</v>
      </c>
      <c r="J864" s="263" t="s">
        <v>15</v>
      </c>
      <c r="K864" s="294" t="s">
        <v>11</v>
      </c>
      <c r="L864" s="256"/>
    </row>
    <row r="865" spans="1:12" x14ac:dyDescent="0.35">
      <c r="A865" s="258">
        <v>2024138</v>
      </c>
      <c r="B865" s="260">
        <v>45463</v>
      </c>
      <c r="C865" s="261">
        <v>2024</v>
      </c>
      <c r="D865" s="302" t="s">
        <v>1101</v>
      </c>
      <c r="E865" s="258" t="s">
        <v>11</v>
      </c>
      <c r="F865" s="258" t="s">
        <v>137</v>
      </c>
      <c r="G865" s="262" t="s">
        <v>102</v>
      </c>
      <c r="H865" s="259">
        <v>1635</v>
      </c>
      <c r="I865" s="262" t="s">
        <v>810</v>
      </c>
      <c r="J865" s="263" t="s">
        <v>43</v>
      </c>
      <c r="K865" s="294" t="s">
        <v>1101</v>
      </c>
      <c r="L865" s="256"/>
    </row>
    <row r="866" spans="1:12" x14ac:dyDescent="0.35">
      <c r="A866" s="258">
        <v>2024140</v>
      </c>
      <c r="B866" s="22">
        <v>45465</v>
      </c>
      <c r="C866" s="79">
        <v>2024</v>
      </c>
      <c r="D866" s="301" t="s">
        <v>785</v>
      </c>
      <c r="E866" s="258" t="s">
        <v>11</v>
      </c>
      <c r="F866" s="16" t="s">
        <v>475</v>
      </c>
      <c r="G866" s="219" t="s">
        <v>234</v>
      </c>
      <c r="H866" s="252">
        <v>700</v>
      </c>
      <c r="I866" s="219" t="s">
        <v>1114</v>
      </c>
      <c r="J866" s="263" t="s">
        <v>34</v>
      </c>
      <c r="K866" s="294" t="s">
        <v>785</v>
      </c>
      <c r="L866" s="256"/>
    </row>
    <row r="867" spans="1:12" x14ac:dyDescent="0.35">
      <c r="A867" s="258">
        <v>2024148</v>
      </c>
      <c r="B867" s="260">
        <v>45456</v>
      </c>
      <c r="C867" s="261">
        <v>2024</v>
      </c>
      <c r="D867" s="258" t="s">
        <v>44</v>
      </c>
      <c r="E867" s="269" t="s">
        <v>20</v>
      </c>
      <c r="F867" s="258" t="s">
        <v>203</v>
      </c>
      <c r="G867" s="262" t="s">
        <v>472</v>
      </c>
      <c r="H867" s="259">
        <v>2300</v>
      </c>
      <c r="I867" s="262" t="s">
        <v>854</v>
      </c>
      <c r="J867" s="263" t="s">
        <v>76</v>
      </c>
      <c r="K867" s="294" t="s">
        <v>11</v>
      </c>
      <c r="L867" s="256"/>
    </row>
    <row r="868" spans="1:12" x14ac:dyDescent="0.35">
      <c r="A868" s="258">
        <v>2024149</v>
      </c>
      <c r="B868" s="260">
        <v>45474</v>
      </c>
      <c r="C868" s="261">
        <v>2024</v>
      </c>
      <c r="D868" s="258" t="s">
        <v>192</v>
      </c>
      <c r="E868" s="269" t="s">
        <v>20</v>
      </c>
      <c r="F868" s="258" t="s">
        <v>608</v>
      </c>
      <c r="G868" s="262" t="s">
        <v>196</v>
      </c>
      <c r="H868" s="259">
        <v>1200</v>
      </c>
      <c r="I868" s="262" t="s">
        <v>948</v>
      </c>
      <c r="J868" s="263" t="s">
        <v>34</v>
      </c>
      <c r="K868" s="294" t="s">
        <v>11</v>
      </c>
      <c r="L868" s="256"/>
    </row>
    <row r="869" spans="1:12" x14ac:dyDescent="0.35">
      <c r="A869" s="258">
        <v>2024155</v>
      </c>
      <c r="B869" s="260">
        <v>45444</v>
      </c>
      <c r="C869" s="261">
        <v>2024</v>
      </c>
      <c r="D869" s="258" t="s">
        <v>1100</v>
      </c>
      <c r="E869" s="269" t="s">
        <v>11</v>
      </c>
      <c r="F869" s="258" t="s">
        <v>471</v>
      </c>
      <c r="G869" s="262" t="s">
        <v>90</v>
      </c>
      <c r="H869" s="259">
        <v>100</v>
      </c>
      <c r="I869" s="262" t="s">
        <v>810</v>
      </c>
      <c r="J869" s="263" t="s">
        <v>24</v>
      </c>
      <c r="K869" s="294" t="s">
        <v>11</v>
      </c>
      <c r="L869" s="256"/>
    </row>
    <row r="870" spans="1:12" x14ac:dyDescent="0.35">
      <c r="A870" s="258">
        <v>2024156</v>
      </c>
      <c r="B870" s="260">
        <v>45475</v>
      </c>
      <c r="C870" s="261">
        <v>2024</v>
      </c>
      <c r="D870" s="302" t="s">
        <v>390</v>
      </c>
      <c r="E870" s="258" t="s">
        <v>11</v>
      </c>
      <c r="F870" s="258" t="s">
        <v>31</v>
      </c>
      <c r="G870" s="262" t="s">
        <v>467</v>
      </c>
      <c r="H870" s="259">
        <v>1000</v>
      </c>
      <c r="I870" s="262" t="s">
        <v>810</v>
      </c>
      <c r="J870" s="263" t="s">
        <v>15</v>
      </c>
      <c r="K870" s="294" t="s">
        <v>390</v>
      </c>
      <c r="L870" s="256"/>
    </row>
    <row r="871" spans="1:12" x14ac:dyDescent="0.35">
      <c r="A871" s="258">
        <v>2024164</v>
      </c>
      <c r="B871" s="260">
        <v>45487</v>
      </c>
      <c r="C871" s="261">
        <v>2024</v>
      </c>
      <c r="D871" s="258" t="s">
        <v>300</v>
      </c>
      <c r="E871" s="269" t="s">
        <v>11</v>
      </c>
      <c r="F871" s="258" t="s">
        <v>110</v>
      </c>
      <c r="G871" s="262" t="s">
        <v>290</v>
      </c>
      <c r="H871" s="259">
        <v>1700</v>
      </c>
      <c r="I871" s="262" t="s">
        <v>841</v>
      </c>
      <c r="J871" s="263" t="s">
        <v>34</v>
      </c>
      <c r="K871" s="294" t="s">
        <v>11</v>
      </c>
      <c r="L871" s="256"/>
    </row>
    <row r="872" spans="1:12" x14ac:dyDescent="0.35">
      <c r="A872" s="258">
        <v>2024165</v>
      </c>
      <c r="B872" s="260">
        <v>45490</v>
      </c>
      <c r="C872" s="261">
        <v>2024</v>
      </c>
      <c r="D872" s="258" t="s">
        <v>1012</v>
      </c>
      <c r="E872" s="269" t="s">
        <v>11</v>
      </c>
      <c r="F872" s="258" t="s">
        <v>220</v>
      </c>
      <c r="G872" s="262" t="s">
        <v>303</v>
      </c>
      <c r="H872" s="259">
        <v>5000</v>
      </c>
      <c r="I872" s="262" t="s">
        <v>810</v>
      </c>
      <c r="J872" s="263" t="s">
        <v>34</v>
      </c>
      <c r="K872" s="294" t="s">
        <v>11</v>
      </c>
      <c r="L872" s="256"/>
    </row>
    <row r="873" spans="1:12" x14ac:dyDescent="0.35">
      <c r="A873" s="258">
        <v>2024172</v>
      </c>
      <c r="B873" s="260">
        <v>45499</v>
      </c>
      <c r="C873" s="261">
        <v>2024</v>
      </c>
      <c r="D873" s="258" t="s">
        <v>44</v>
      </c>
      <c r="E873" s="269" t="s">
        <v>11</v>
      </c>
      <c r="F873" s="258" t="s">
        <v>403</v>
      </c>
      <c r="G873" s="262" t="s">
        <v>592</v>
      </c>
      <c r="H873" s="259">
        <v>2500</v>
      </c>
      <c r="I873" s="262" t="s">
        <v>865</v>
      </c>
      <c r="J873" s="263" t="s">
        <v>76</v>
      </c>
      <c r="K873" s="294" t="s">
        <v>11</v>
      </c>
      <c r="L873" s="256"/>
    </row>
    <row r="874" spans="1:12" x14ac:dyDescent="0.35">
      <c r="A874" s="258">
        <v>2024174</v>
      </c>
      <c r="B874" s="260">
        <v>45501</v>
      </c>
      <c r="C874" s="261">
        <v>2024</v>
      </c>
      <c r="D874" s="301" t="s">
        <v>873</v>
      </c>
      <c r="E874" s="269" t="s">
        <v>26</v>
      </c>
      <c r="F874" s="258" t="s">
        <v>355</v>
      </c>
      <c r="G874" s="262" t="s">
        <v>1123</v>
      </c>
      <c r="H874" s="259">
        <v>800</v>
      </c>
      <c r="I874" s="262" t="s">
        <v>810</v>
      </c>
      <c r="J874" s="263" t="s">
        <v>15</v>
      </c>
      <c r="K874" s="294" t="s">
        <v>873</v>
      </c>
      <c r="L874" s="256"/>
    </row>
    <row r="875" spans="1:12" x14ac:dyDescent="0.35">
      <c r="A875" s="258">
        <v>2024177</v>
      </c>
      <c r="B875" s="260">
        <v>45503</v>
      </c>
      <c r="C875" s="261">
        <v>2024</v>
      </c>
      <c r="D875" s="258" t="s">
        <v>53</v>
      </c>
      <c r="E875" s="258" t="s">
        <v>45</v>
      </c>
      <c r="F875" s="258" t="s">
        <v>1043</v>
      </c>
      <c r="G875" s="262" t="s">
        <v>1105</v>
      </c>
      <c r="H875" s="259">
        <v>23000</v>
      </c>
      <c r="I875" s="262" t="s">
        <v>942</v>
      </c>
      <c r="J875" s="134" t="s">
        <v>76</v>
      </c>
      <c r="K875" s="294" t="s">
        <v>45</v>
      </c>
      <c r="L875" s="256"/>
    </row>
    <row r="876" spans="1:12" x14ac:dyDescent="0.35">
      <c r="A876" s="258">
        <v>2024178</v>
      </c>
      <c r="B876" s="260">
        <v>45484</v>
      </c>
      <c r="C876" s="261">
        <v>2024</v>
      </c>
      <c r="D876" s="258" t="s">
        <v>19</v>
      </c>
      <c r="E876" s="269" t="s">
        <v>11</v>
      </c>
      <c r="F876" s="258" t="s">
        <v>177</v>
      </c>
      <c r="G876" s="262" t="s">
        <v>562</v>
      </c>
      <c r="H876" s="259">
        <v>250</v>
      </c>
      <c r="I876" s="262" t="s">
        <v>788</v>
      </c>
      <c r="J876" s="263" t="s">
        <v>76</v>
      </c>
      <c r="K876" s="294" t="s">
        <v>11</v>
      </c>
      <c r="L876" s="256"/>
    </row>
    <row r="877" spans="1:12" x14ac:dyDescent="0.35">
      <c r="A877" s="258">
        <v>2024182</v>
      </c>
      <c r="B877" s="260">
        <v>45504</v>
      </c>
      <c r="C877" s="261">
        <v>2024</v>
      </c>
      <c r="D877" s="258" t="s">
        <v>1027</v>
      </c>
      <c r="E877" s="269" t="s">
        <v>11</v>
      </c>
      <c r="F877" s="258" t="s">
        <v>177</v>
      </c>
      <c r="G877" s="262" t="s">
        <v>71</v>
      </c>
      <c r="H877" s="259">
        <v>1500</v>
      </c>
      <c r="I877" s="262" t="s">
        <v>788</v>
      </c>
      <c r="J877" s="263" t="s">
        <v>76</v>
      </c>
      <c r="K877" s="294" t="s">
        <v>11</v>
      </c>
      <c r="L877" s="256"/>
    </row>
    <row r="878" spans="1:12" x14ac:dyDescent="0.35">
      <c r="A878" s="258">
        <v>2024183</v>
      </c>
      <c r="B878" s="260">
        <v>45501</v>
      </c>
      <c r="C878" s="261">
        <v>2024</v>
      </c>
      <c r="D878" s="258" t="s">
        <v>192</v>
      </c>
      <c r="E878" s="269" t="s">
        <v>11</v>
      </c>
      <c r="F878" s="258" t="s">
        <v>177</v>
      </c>
      <c r="G878" s="262" t="s">
        <v>191</v>
      </c>
      <c r="H878" s="259">
        <v>800</v>
      </c>
      <c r="I878" s="262" t="s">
        <v>788</v>
      </c>
      <c r="J878" s="263" t="s">
        <v>76</v>
      </c>
      <c r="K878" s="294" t="s">
        <v>11</v>
      </c>
      <c r="L878" s="256"/>
    </row>
    <row r="879" spans="1:12" x14ac:dyDescent="0.35">
      <c r="A879" s="258">
        <v>2024184</v>
      </c>
      <c r="B879" s="260">
        <v>45507</v>
      </c>
      <c r="C879" s="261">
        <v>2024</v>
      </c>
      <c r="D879" s="258" t="s">
        <v>100</v>
      </c>
      <c r="E879" s="269" t="s">
        <v>11</v>
      </c>
      <c r="F879" s="258" t="s">
        <v>1107</v>
      </c>
      <c r="G879" s="262" t="s">
        <v>241</v>
      </c>
      <c r="H879" s="259">
        <v>1100</v>
      </c>
      <c r="I879" s="262" t="s">
        <v>1108</v>
      </c>
      <c r="J879" s="263" t="s">
        <v>76</v>
      </c>
      <c r="K879" s="294" t="s">
        <v>11</v>
      </c>
      <c r="L879" s="256"/>
    </row>
    <row r="880" spans="1:12" x14ac:dyDescent="0.35">
      <c r="A880" s="258">
        <v>2024186</v>
      </c>
      <c r="B880" s="260">
        <v>45504</v>
      </c>
      <c r="C880" s="261">
        <v>2024</v>
      </c>
      <c r="D880" s="258" t="s">
        <v>44</v>
      </c>
      <c r="E880" s="269" t="s">
        <v>20</v>
      </c>
      <c r="F880" s="258" t="s">
        <v>54</v>
      </c>
      <c r="G880" s="262" t="s">
        <v>339</v>
      </c>
      <c r="H880" s="259">
        <v>1650</v>
      </c>
      <c r="I880" s="262" t="s">
        <v>879</v>
      </c>
      <c r="J880" s="263" t="s">
        <v>24</v>
      </c>
      <c r="K880" s="294" t="s">
        <v>11</v>
      </c>
      <c r="L880" s="256"/>
    </row>
    <row r="881" spans="1:12" x14ac:dyDescent="0.35">
      <c r="A881" s="258">
        <v>2024190</v>
      </c>
      <c r="B881" s="260">
        <v>45505</v>
      </c>
      <c r="C881" s="261">
        <v>2024</v>
      </c>
      <c r="D881" s="258" t="s">
        <v>44</v>
      </c>
      <c r="E881" s="269" t="s">
        <v>11</v>
      </c>
      <c r="F881" s="258" t="s">
        <v>116</v>
      </c>
      <c r="G881" s="262" t="s">
        <v>131</v>
      </c>
      <c r="H881" s="259">
        <v>1700</v>
      </c>
      <c r="I881" s="262" t="s">
        <v>865</v>
      </c>
      <c r="J881" s="263" t="s">
        <v>15</v>
      </c>
      <c r="K881" s="294" t="s">
        <v>11</v>
      </c>
      <c r="L881" s="256"/>
    </row>
    <row r="882" spans="1:12" x14ac:dyDescent="0.35">
      <c r="A882" s="258">
        <v>2024191</v>
      </c>
      <c r="B882" s="260">
        <v>45507</v>
      </c>
      <c r="C882" s="261">
        <v>2024</v>
      </c>
      <c r="D882" s="258" t="s">
        <v>53</v>
      </c>
      <c r="E882" s="269" t="s">
        <v>11</v>
      </c>
      <c r="F882" s="258" t="s">
        <v>58</v>
      </c>
      <c r="G882" s="262" t="s">
        <v>265</v>
      </c>
      <c r="H882" s="259">
        <v>1800</v>
      </c>
      <c r="I882" s="262" t="s">
        <v>916</v>
      </c>
      <c r="J882" s="263" t="s">
        <v>34</v>
      </c>
      <c r="K882" s="294" t="s">
        <v>11</v>
      </c>
      <c r="L882" s="256"/>
    </row>
    <row r="883" spans="1:12" x14ac:dyDescent="0.35">
      <c r="A883" s="258">
        <v>2024193</v>
      </c>
      <c r="B883" s="260">
        <v>45501</v>
      </c>
      <c r="C883" s="261">
        <v>2024</v>
      </c>
      <c r="D883" s="258" t="s">
        <v>53</v>
      </c>
      <c r="E883" s="269" t="s">
        <v>11</v>
      </c>
      <c r="F883" s="258" t="s">
        <v>554</v>
      </c>
      <c r="G883" s="262" t="s">
        <v>221</v>
      </c>
      <c r="H883" s="259">
        <v>6800</v>
      </c>
      <c r="I883" s="262" t="s">
        <v>794</v>
      </c>
      <c r="J883" s="263" t="s">
        <v>34</v>
      </c>
      <c r="K883" s="294" t="s">
        <v>11</v>
      </c>
      <c r="L883" s="256"/>
    </row>
    <row r="884" spans="1:12" x14ac:dyDescent="0.35">
      <c r="A884" s="258">
        <v>2024194</v>
      </c>
      <c r="B884" s="260">
        <v>45504</v>
      </c>
      <c r="C884" s="261">
        <v>2024</v>
      </c>
      <c r="D884" s="258" t="s">
        <v>235</v>
      </c>
      <c r="E884" s="269" t="s">
        <v>20</v>
      </c>
      <c r="F884" s="258" t="s">
        <v>266</v>
      </c>
      <c r="G884" s="262" t="s">
        <v>511</v>
      </c>
      <c r="H884" s="259">
        <v>9000</v>
      </c>
      <c r="I884" s="262" t="s">
        <v>794</v>
      </c>
      <c r="J884" s="263" t="s">
        <v>43</v>
      </c>
      <c r="K884" s="294" t="s">
        <v>11</v>
      </c>
      <c r="L884" s="256"/>
    </row>
    <row r="885" spans="1:12" x14ac:dyDescent="0.35">
      <c r="A885" s="258">
        <v>2024195</v>
      </c>
      <c r="B885" s="260">
        <v>45506</v>
      </c>
      <c r="C885" s="261">
        <v>2024</v>
      </c>
      <c r="D885" s="258" t="s">
        <v>235</v>
      </c>
      <c r="E885" s="269" t="s">
        <v>20</v>
      </c>
      <c r="F885" s="258" t="s">
        <v>73</v>
      </c>
      <c r="G885" s="262" t="s">
        <v>191</v>
      </c>
      <c r="H885" s="259">
        <v>750</v>
      </c>
      <c r="I885" s="262" t="s">
        <v>788</v>
      </c>
      <c r="J885" s="263" t="s">
        <v>24</v>
      </c>
      <c r="K885" s="294" t="s">
        <v>11</v>
      </c>
      <c r="L885" s="256"/>
    </row>
    <row r="886" spans="1:12" x14ac:dyDescent="0.35">
      <c r="A886" s="258">
        <v>2024199</v>
      </c>
      <c r="B886" s="260">
        <v>45476</v>
      </c>
      <c r="C886" s="261">
        <v>2024</v>
      </c>
      <c r="D886" s="258" t="s">
        <v>1027</v>
      </c>
      <c r="E886" s="269" t="s">
        <v>20</v>
      </c>
      <c r="F886" s="258" t="s">
        <v>173</v>
      </c>
      <c r="G886" s="262" t="s">
        <v>41</v>
      </c>
      <c r="H886" s="259">
        <v>9000</v>
      </c>
      <c r="I886" s="262" t="s">
        <v>794</v>
      </c>
      <c r="J886" s="263" t="s">
        <v>34</v>
      </c>
      <c r="K886" s="294" t="s">
        <v>11</v>
      </c>
      <c r="L886" s="256"/>
    </row>
    <row r="887" spans="1:12" x14ac:dyDescent="0.35">
      <c r="A887" s="258">
        <v>2024200</v>
      </c>
      <c r="B887" s="260">
        <v>45494</v>
      </c>
      <c r="C887" s="261">
        <v>2024</v>
      </c>
      <c r="D887" s="258" t="s">
        <v>1102</v>
      </c>
      <c r="E887" s="269" t="s">
        <v>11</v>
      </c>
      <c r="F887" s="258" t="s">
        <v>357</v>
      </c>
      <c r="G887" s="262" t="s">
        <v>435</v>
      </c>
      <c r="H887" s="259">
        <v>2000</v>
      </c>
      <c r="I887" s="262" t="s">
        <v>1104</v>
      </c>
      <c r="J887" s="263" t="s">
        <v>34</v>
      </c>
      <c r="K887" s="294" t="s">
        <v>11</v>
      </c>
      <c r="L887" s="256"/>
    </row>
    <row r="888" spans="1:12" x14ac:dyDescent="0.35">
      <c r="A888" s="258">
        <v>2024204</v>
      </c>
      <c r="B888" s="260">
        <v>45515</v>
      </c>
      <c r="C888" s="261">
        <v>2024</v>
      </c>
      <c r="D888" s="258" t="s">
        <v>192</v>
      </c>
      <c r="E888" s="269" t="s">
        <v>11</v>
      </c>
      <c r="F888" s="258" t="s">
        <v>218</v>
      </c>
      <c r="G888" s="262" t="s">
        <v>499</v>
      </c>
      <c r="H888" s="259">
        <v>800</v>
      </c>
      <c r="I888" s="262" t="s">
        <v>865</v>
      </c>
      <c r="J888" s="263" t="s">
        <v>43</v>
      </c>
      <c r="K888" s="294" t="s">
        <v>11</v>
      </c>
      <c r="L888" s="256"/>
    </row>
    <row r="889" spans="1:12" x14ac:dyDescent="0.35">
      <c r="A889" s="258">
        <v>2024205</v>
      </c>
      <c r="B889" s="260">
        <v>45516</v>
      </c>
      <c r="C889" s="261">
        <v>2024</v>
      </c>
      <c r="D889" s="302" t="s">
        <v>154</v>
      </c>
      <c r="E889" s="258" t="s">
        <v>11</v>
      </c>
      <c r="F889" s="258" t="s">
        <v>12</v>
      </c>
      <c r="G889" s="262" t="s">
        <v>754</v>
      </c>
      <c r="H889" s="259">
        <v>567</v>
      </c>
      <c r="I889" s="262" t="s">
        <v>810</v>
      </c>
      <c r="J889" s="263" t="s">
        <v>43</v>
      </c>
      <c r="K889" s="294" t="s">
        <v>154</v>
      </c>
      <c r="L889" s="256"/>
    </row>
    <row r="890" spans="1:12" x14ac:dyDescent="0.35">
      <c r="A890" s="258">
        <v>2024210</v>
      </c>
      <c r="B890" s="260">
        <v>45515</v>
      </c>
      <c r="C890" s="261">
        <v>2024</v>
      </c>
      <c r="D890" s="258" t="s">
        <v>235</v>
      </c>
      <c r="E890" s="258" t="s">
        <v>11</v>
      </c>
      <c r="F890" s="258" t="s">
        <v>177</v>
      </c>
      <c r="G890" s="262" t="s">
        <v>214</v>
      </c>
      <c r="H890" s="259">
        <v>1500</v>
      </c>
      <c r="I890" s="262" t="s">
        <v>788</v>
      </c>
      <c r="J890" s="263" t="s">
        <v>24</v>
      </c>
      <c r="K890" s="294" t="s">
        <v>11</v>
      </c>
      <c r="L890" s="256"/>
    </row>
    <row r="891" spans="1:12" x14ac:dyDescent="0.35">
      <c r="A891" s="258">
        <v>2024211</v>
      </c>
      <c r="B891" s="260">
        <v>45515</v>
      </c>
      <c r="C891" s="261">
        <v>2024</v>
      </c>
      <c r="D891" s="258" t="s">
        <v>595</v>
      </c>
      <c r="E891" s="269" t="s">
        <v>20</v>
      </c>
      <c r="F891" s="258" t="s">
        <v>352</v>
      </c>
      <c r="G891" s="262" t="s">
        <v>577</v>
      </c>
      <c r="H891" s="259">
        <v>16000</v>
      </c>
      <c r="I891" s="262" t="s">
        <v>810</v>
      </c>
      <c r="J891" s="263" t="s">
        <v>15</v>
      </c>
      <c r="K891" s="294" t="s">
        <v>11</v>
      </c>
      <c r="L891" s="256"/>
    </row>
    <row r="892" spans="1:12" x14ac:dyDescent="0.35">
      <c r="A892" s="258">
        <v>2024212</v>
      </c>
      <c r="B892" s="260">
        <v>45518</v>
      </c>
      <c r="C892" s="261">
        <v>2024</v>
      </c>
      <c r="D892" s="258" t="s">
        <v>1103</v>
      </c>
      <c r="E892" s="269" t="s">
        <v>20</v>
      </c>
      <c r="F892" s="258" t="s">
        <v>1109</v>
      </c>
      <c r="G892" s="262" t="s">
        <v>1110</v>
      </c>
      <c r="H892" s="259">
        <v>13500</v>
      </c>
      <c r="I892" s="262" t="s">
        <v>1111</v>
      </c>
      <c r="J892" s="263" t="s">
        <v>34</v>
      </c>
      <c r="K892" s="294" t="s">
        <v>11</v>
      </c>
      <c r="L892" s="256"/>
    </row>
    <row r="893" spans="1:12" x14ac:dyDescent="0.35">
      <c r="A893" s="258">
        <v>2024217</v>
      </c>
      <c r="B893" s="260">
        <v>45518</v>
      </c>
      <c r="C893" s="261">
        <v>2024</v>
      </c>
      <c r="D893" s="258" t="s">
        <v>19</v>
      </c>
      <c r="E893" s="269" t="s">
        <v>11</v>
      </c>
      <c r="F893" s="258" t="s">
        <v>266</v>
      </c>
      <c r="G893" s="262" t="s">
        <v>317</v>
      </c>
      <c r="H893" s="259">
        <v>7000</v>
      </c>
      <c r="I893" s="262" t="s">
        <v>794</v>
      </c>
      <c r="J893" s="263" t="s">
        <v>34</v>
      </c>
      <c r="K893" s="294" t="s">
        <v>11</v>
      </c>
      <c r="L893" s="256"/>
    </row>
    <row r="894" spans="1:12" x14ac:dyDescent="0.35">
      <c r="A894" s="258">
        <v>2024224</v>
      </c>
      <c r="B894" s="260">
        <v>45525</v>
      </c>
      <c r="C894" s="261">
        <v>2024</v>
      </c>
      <c r="D894" s="258" t="s">
        <v>53</v>
      </c>
      <c r="E894" s="269" t="s">
        <v>20</v>
      </c>
      <c r="F894" s="258" t="s">
        <v>198</v>
      </c>
      <c r="G894" s="262" t="s">
        <v>171</v>
      </c>
      <c r="H894" s="259">
        <v>1000</v>
      </c>
      <c r="I894" s="262" t="s">
        <v>916</v>
      </c>
      <c r="J894" s="263" t="s">
        <v>76</v>
      </c>
      <c r="K894" s="294" t="s">
        <v>11</v>
      </c>
      <c r="L894" s="256"/>
    </row>
    <row r="895" spans="1:12" x14ac:dyDescent="0.35">
      <c r="A895" s="258">
        <v>2024228</v>
      </c>
      <c r="B895" s="260">
        <v>45527</v>
      </c>
      <c r="C895" s="261">
        <v>2024</v>
      </c>
      <c r="D895" s="258" t="s">
        <v>19</v>
      </c>
      <c r="E895" s="269" t="s">
        <v>20</v>
      </c>
      <c r="F895" s="258" t="s">
        <v>281</v>
      </c>
      <c r="G895" s="262" t="s">
        <v>276</v>
      </c>
      <c r="H895" s="259">
        <v>7000</v>
      </c>
      <c r="I895" s="262" t="s">
        <v>794</v>
      </c>
      <c r="J895" s="263" t="s">
        <v>76</v>
      </c>
      <c r="K895" s="294" t="s">
        <v>11</v>
      </c>
      <c r="L895" s="256"/>
    </row>
    <row r="896" spans="1:12" x14ac:dyDescent="0.35">
      <c r="A896" s="258">
        <v>2024243</v>
      </c>
      <c r="B896" s="260">
        <v>45534</v>
      </c>
      <c r="C896" s="261">
        <v>2024</v>
      </c>
      <c r="D896" s="258" t="s">
        <v>19</v>
      </c>
      <c r="E896" s="269" t="s">
        <v>11</v>
      </c>
      <c r="F896" s="258" t="s">
        <v>461</v>
      </c>
      <c r="G896" s="262" t="s">
        <v>174</v>
      </c>
      <c r="H896" s="259">
        <v>5000</v>
      </c>
      <c r="I896" s="262" t="s">
        <v>794</v>
      </c>
      <c r="J896" s="263" t="s">
        <v>15</v>
      </c>
      <c r="K896" s="294" t="s">
        <v>11</v>
      </c>
      <c r="L896" s="256"/>
    </row>
    <row r="897" spans="1:12" x14ac:dyDescent="0.35">
      <c r="A897" s="258">
        <v>2024244</v>
      </c>
      <c r="B897" s="260">
        <v>45560</v>
      </c>
      <c r="C897" s="261">
        <v>2024</v>
      </c>
      <c r="D897" s="258" t="s">
        <v>175</v>
      </c>
      <c r="E897" s="269" t="s">
        <v>20</v>
      </c>
      <c r="F897" s="258" t="s">
        <v>357</v>
      </c>
      <c r="G897" s="262" t="s">
        <v>59</v>
      </c>
      <c r="H897" s="259">
        <v>2000</v>
      </c>
      <c r="I897" s="262" t="s">
        <v>841</v>
      </c>
      <c r="J897" s="263" t="s">
        <v>43</v>
      </c>
      <c r="K897" s="294" t="s">
        <v>11</v>
      </c>
      <c r="L897" s="256"/>
    </row>
    <row r="898" spans="1:12" x14ac:dyDescent="0.35">
      <c r="A898" s="258">
        <v>2024245</v>
      </c>
      <c r="B898" s="260">
        <v>45563</v>
      </c>
      <c r="C898" s="261">
        <v>2024</v>
      </c>
      <c r="D898" s="258" t="s">
        <v>1037</v>
      </c>
      <c r="E898" s="269" t="s">
        <v>11</v>
      </c>
      <c r="F898" s="258" t="s">
        <v>243</v>
      </c>
      <c r="G898" s="262" t="s">
        <v>1094</v>
      </c>
      <c r="H898" s="259">
        <v>1600</v>
      </c>
      <c r="I898" s="262" t="s">
        <v>810</v>
      </c>
      <c r="J898" s="263" t="s">
        <v>76</v>
      </c>
      <c r="K898" s="294" t="s">
        <v>11</v>
      </c>
      <c r="L898" s="256"/>
    </row>
    <row r="899" spans="1:12" x14ac:dyDescent="0.35">
      <c r="A899" s="258">
        <v>2024257</v>
      </c>
      <c r="B899" s="22">
        <v>45575</v>
      </c>
      <c r="C899" s="79">
        <v>2024</v>
      </c>
      <c r="D899" s="16" t="s">
        <v>517</v>
      </c>
      <c r="E899" s="258" t="s">
        <v>11</v>
      </c>
      <c r="F899" s="16" t="s">
        <v>1133</v>
      </c>
      <c r="G899" s="219" t="s">
        <v>1134</v>
      </c>
      <c r="H899" s="252">
        <v>800</v>
      </c>
      <c r="I899" s="219" t="s">
        <v>810</v>
      </c>
      <c r="J899" s="134" t="s">
        <v>34</v>
      </c>
      <c r="K899" s="294" t="s">
        <v>11</v>
      </c>
      <c r="L899" s="256"/>
    </row>
    <row r="900" spans="1:12" x14ac:dyDescent="0.35">
      <c r="A900" s="258">
        <v>2024260</v>
      </c>
      <c r="B900" s="22">
        <v>45576</v>
      </c>
      <c r="C900" s="79">
        <v>2024</v>
      </c>
      <c r="D900" s="301" t="s">
        <v>1135</v>
      </c>
      <c r="E900" s="258" t="s">
        <v>11</v>
      </c>
      <c r="F900" s="16" t="s">
        <v>257</v>
      </c>
      <c r="G900" s="219" t="s">
        <v>303</v>
      </c>
      <c r="H900" s="252">
        <v>1364</v>
      </c>
      <c r="I900" s="219" t="s">
        <v>810</v>
      </c>
      <c r="J900" s="134" t="s">
        <v>43</v>
      </c>
      <c r="K900" s="294" t="s">
        <v>1135</v>
      </c>
      <c r="L900" s="256"/>
    </row>
    <row r="901" spans="1:12" x14ac:dyDescent="0.35">
      <c r="A901" s="258">
        <v>2024266</v>
      </c>
      <c r="B901" s="260">
        <v>45588</v>
      </c>
      <c r="C901" s="261">
        <v>2024</v>
      </c>
      <c r="D901" s="258" t="s">
        <v>53</v>
      </c>
      <c r="E901" s="258" t="s">
        <v>11</v>
      </c>
      <c r="F901" s="258" t="s">
        <v>120</v>
      </c>
      <c r="G901" s="262" t="s">
        <v>321</v>
      </c>
      <c r="H901" s="259">
        <v>5000</v>
      </c>
      <c r="I901" s="262" t="s">
        <v>794</v>
      </c>
      <c r="J901" s="263" t="s">
        <v>15</v>
      </c>
      <c r="K901" s="294" t="s">
        <v>11</v>
      </c>
      <c r="L901" s="256"/>
    </row>
    <row r="902" spans="1:12" x14ac:dyDescent="0.35">
      <c r="A902" s="258">
        <v>2024267</v>
      </c>
      <c r="B902" s="260">
        <v>45596</v>
      </c>
      <c r="C902" s="261">
        <v>2024</v>
      </c>
      <c r="D902" s="258" t="s">
        <v>175</v>
      </c>
      <c r="E902" s="269" t="s">
        <v>20</v>
      </c>
      <c r="F902" s="258" t="s">
        <v>554</v>
      </c>
      <c r="G902" s="262" t="s">
        <v>1115</v>
      </c>
      <c r="H902" s="259">
        <v>3000</v>
      </c>
      <c r="I902" s="262" t="s">
        <v>794</v>
      </c>
      <c r="J902" s="263" t="s">
        <v>76</v>
      </c>
      <c r="K902" s="294" t="s">
        <v>11</v>
      </c>
      <c r="L902" s="256"/>
    </row>
    <row r="903" spans="1:12" x14ac:dyDescent="0.35">
      <c r="A903" s="258">
        <v>2024271</v>
      </c>
      <c r="B903" s="260">
        <v>45598</v>
      </c>
      <c r="C903" s="261">
        <v>2024</v>
      </c>
      <c r="D903" s="258" t="s">
        <v>235</v>
      </c>
      <c r="E903" s="269" t="s">
        <v>11</v>
      </c>
      <c r="F903" s="258" t="s">
        <v>177</v>
      </c>
      <c r="G903" s="262" t="s">
        <v>214</v>
      </c>
      <c r="H903" s="259">
        <v>1600</v>
      </c>
      <c r="I903" s="262" t="s">
        <v>788</v>
      </c>
      <c r="J903" s="263" t="s">
        <v>15</v>
      </c>
      <c r="K903" s="294" t="s">
        <v>11</v>
      </c>
      <c r="L903" s="256"/>
    </row>
    <row r="904" spans="1:12" x14ac:dyDescent="0.35">
      <c r="A904" s="258">
        <v>2024273</v>
      </c>
      <c r="B904" s="260">
        <v>45601</v>
      </c>
      <c r="C904" s="261">
        <v>2024</v>
      </c>
      <c r="D904" s="302" t="s">
        <v>39</v>
      </c>
      <c r="E904" s="269" t="s">
        <v>11</v>
      </c>
      <c r="F904" s="258" t="s">
        <v>1140</v>
      </c>
      <c r="G904" s="262" t="s">
        <v>518</v>
      </c>
      <c r="H904" s="259">
        <v>275</v>
      </c>
      <c r="I904" s="262" t="s">
        <v>1146</v>
      </c>
      <c r="J904" s="263" t="s">
        <v>15</v>
      </c>
      <c r="K904" s="294" t="s">
        <v>39</v>
      </c>
      <c r="L904" s="256"/>
    </row>
    <row r="905" spans="1:12" x14ac:dyDescent="0.35">
      <c r="A905" s="258">
        <v>2024280</v>
      </c>
      <c r="B905" s="260">
        <v>45610</v>
      </c>
      <c r="C905" s="261">
        <v>2024</v>
      </c>
      <c r="D905" s="258" t="s">
        <v>955</v>
      </c>
      <c r="E905" s="269" t="s">
        <v>11</v>
      </c>
      <c r="F905" s="258" t="s">
        <v>795</v>
      </c>
      <c r="G905" s="262" t="s">
        <v>499</v>
      </c>
      <c r="H905" s="259">
        <v>500</v>
      </c>
      <c r="I905" s="262" t="s">
        <v>810</v>
      </c>
      <c r="J905" s="263" t="s">
        <v>15</v>
      </c>
      <c r="K905" s="294" t="s">
        <v>11</v>
      </c>
      <c r="L905" s="256"/>
    </row>
    <row r="906" spans="1:12" x14ac:dyDescent="0.35">
      <c r="A906" s="258">
        <v>2024283</v>
      </c>
      <c r="B906" s="22">
        <v>45609</v>
      </c>
      <c r="C906" s="79">
        <v>2024</v>
      </c>
      <c r="D906" s="301" t="s">
        <v>655</v>
      </c>
      <c r="E906" s="258" t="s">
        <v>11</v>
      </c>
      <c r="F906" s="16" t="s">
        <v>479</v>
      </c>
      <c r="G906" s="219" t="s">
        <v>635</v>
      </c>
      <c r="H906" s="252">
        <v>800</v>
      </c>
      <c r="I906" s="219" t="s">
        <v>810</v>
      </c>
      <c r="J906" s="263" t="s">
        <v>34</v>
      </c>
      <c r="K906" s="294" t="s">
        <v>655</v>
      </c>
      <c r="L906" s="256"/>
    </row>
    <row r="907" spans="1:12" s="265" customFormat="1" x14ac:dyDescent="0.35">
      <c r="A907" s="258">
        <v>2024286</v>
      </c>
      <c r="B907" s="260">
        <v>45618</v>
      </c>
      <c r="C907" s="261">
        <v>2024</v>
      </c>
      <c r="D907" s="258" t="s">
        <v>175</v>
      </c>
      <c r="E907" s="258" t="s">
        <v>11</v>
      </c>
      <c r="F907" s="258" t="s">
        <v>124</v>
      </c>
      <c r="G907" s="262" t="s">
        <v>107</v>
      </c>
      <c r="H907" s="259">
        <v>8500</v>
      </c>
      <c r="I907" s="262" t="s">
        <v>794</v>
      </c>
      <c r="J907" s="263" t="s">
        <v>15</v>
      </c>
      <c r="K907" s="294" t="s">
        <v>11</v>
      </c>
      <c r="L907" s="303"/>
    </row>
    <row r="908" spans="1:12" x14ac:dyDescent="0.35">
      <c r="A908" s="258">
        <v>2024287</v>
      </c>
      <c r="B908" s="260">
        <v>45618</v>
      </c>
      <c r="C908" s="261">
        <v>2024</v>
      </c>
      <c r="D908" s="258" t="s">
        <v>19</v>
      </c>
      <c r="E908" s="258" t="s">
        <v>45</v>
      </c>
      <c r="F908" s="258" t="s">
        <v>180</v>
      </c>
      <c r="G908" s="262" t="s">
        <v>219</v>
      </c>
      <c r="H908" s="259">
        <v>1100</v>
      </c>
      <c r="I908" s="262" t="s">
        <v>865</v>
      </c>
      <c r="J908" s="263" t="s">
        <v>15</v>
      </c>
      <c r="K908" s="294" t="s">
        <v>1113</v>
      </c>
      <c r="L908" s="256"/>
    </row>
    <row r="909" spans="1:12" x14ac:dyDescent="0.35">
      <c r="A909" s="258">
        <v>2024288</v>
      </c>
      <c r="B909" s="22">
        <v>45622</v>
      </c>
      <c r="C909" s="79">
        <v>2024</v>
      </c>
      <c r="D909" s="301" t="s">
        <v>1021</v>
      </c>
      <c r="E909" s="258" t="s">
        <v>11</v>
      </c>
      <c r="F909" s="16" t="s">
        <v>528</v>
      </c>
      <c r="G909" s="219" t="s">
        <v>1147</v>
      </c>
      <c r="H909" s="252">
        <v>328</v>
      </c>
      <c r="I909" s="219" t="s">
        <v>810</v>
      </c>
      <c r="J909" s="263" t="s">
        <v>15</v>
      </c>
      <c r="K909" s="294" t="s">
        <v>1021</v>
      </c>
      <c r="L909" s="256"/>
    </row>
    <row r="910" spans="1:12" x14ac:dyDescent="0.35">
      <c r="A910" s="258">
        <v>2024291</v>
      </c>
      <c r="B910" s="260">
        <v>45622</v>
      </c>
      <c r="C910" s="261">
        <v>2024</v>
      </c>
      <c r="D910" s="258" t="s">
        <v>88</v>
      </c>
      <c r="E910" s="269" t="s">
        <v>26</v>
      </c>
      <c r="F910" s="258" t="s">
        <v>1117</v>
      </c>
      <c r="G910" s="262" t="s">
        <v>1118</v>
      </c>
      <c r="H910" s="259">
        <v>1522</v>
      </c>
      <c r="I910" s="262" t="s">
        <v>792</v>
      </c>
      <c r="J910" s="263" t="s">
        <v>15</v>
      </c>
      <c r="K910" s="294" t="s">
        <v>11</v>
      </c>
      <c r="L910" s="256"/>
    </row>
    <row r="911" spans="1:12" x14ac:dyDescent="0.35">
      <c r="A911" s="258">
        <v>2024293</v>
      </c>
      <c r="B911" s="260">
        <v>45610</v>
      </c>
      <c r="C911" s="261">
        <v>2024</v>
      </c>
      <c r="D911" s="258" t="s">
        <v>595</v>
      </c>
      <c r="E911" s="269" t="s">
        <v>20</v>
      </c>
      <c r="F911" s="258" t="s">
        <v>243</v>
      </c>
      <c r="G911" s="262" t="s">
        <v>954</v>
      </c>
      <c r="H911" s="259">
        <v>3500</v>
      </c>
      <c r="I911" s="262" t="s">
        <v>794</v>
      </c>
      <c r="J911" s="263" t="s">
        <v>24</v>
      </c>
      <c r="K911" s="294" t="s">
        <v>3</v>
      </c>
      <c r="L911" s="256"/>
    </row>
    <row r="912" spans="1:12" x14ac:dyDescent="0.35">
      <c r="A912" s="258">
        <v>2024298</v>
      </c>
      <c r="B912" s="260">
        <v>45636</v>
      </c>
      <c r="C912" s="261">
        <v>2024</v>
      </c>
      <c r="D912" s="258" t="s">
        <v>19</v>
      </c>
      <c r="E912" s="258" t="s">
        <v>11</v>
      </c>
      <c r="F912" s="258" t="s">
        <v>180</v>
      </c>
      <c r="G912" s="262" t="s">
        <v>219</v>
      </c>
      <c r="H912" s="259">
        <v>3000</v>
      </c>
      <c r="I912" s="262" t="s">
        <v>865</v>
      </c>
      <c r="J912" s="263" t="s">
        <v>15</v>
      </c>
      <c r="K912" s="294" t="s">
        <v>11</v>
      </c>
      <c r="L912" s="256"/>
    </row>
    <row r="913" spans="1:12" ht="15" thickBot="1" x14ac:dyDescent="0.4">
      <c r="A913" s="287">
        <v>2024300</v>
      </c>
      <c r="B913" s="77">
        <v>45656</v>
      </c>
      <c r="C913" s="275">
        <v>2024</v>
      </c>
      <c r="D913" s="305" t="s">
        <v>1116</v>
      </c>
      <c r="E913" s="287" t="s">
        <v>11</v>
      </c>
      <c r="F913" s="76" t="s">
        <v>1136</v>
      </c>
      <c r="G913" s="276" t="s">
        <v>385</v>
      </c>
      <c r="H913" s="277">
        <v>309</v>
      </c>
      <c r="I913" s="276" t="s">
        <v>1148</v>
      </c>
      <c r="J913" s="293" t="s">
        <v>43</v>
      </c>
      <c r="K913" s="294" t="s">
        <v>1116</v>
      </c>
      <c r="L913" s="256"/>
    </row>
    <row r="914" spans="1:12" x14ac:dyDescent="0.35">
      <c r="A914" s="281">
        <v>2025002</v>
      </c>
      <c r="B914" s="282">
        <v>45669</v>
      </c>
      <c r="C914" s="283">
        <v>2025</v>
      </c>
      <c r="D914" s="281" t="s">
        <v>44</v>
      </c>
      <c r="E914" s="284" t="s">
        <v>20</v>
      </c>
      <c r="F914" s="281" t="s">
        <v>1119</v>
      </c>
      <c r="G914" s="285" t="s">
        <v>1120</v>
      </c>
      <c r="H914" s="279">
        <v>13000</v>
      </c>
      <c r="I914" s="285" t="s">
        <v>794</v>
      </c>
      <c r="J914" s="286" t="s">
        <v>76</v>
      </c>
      <c r="K914" s="294" t="s">
        <v>11</v>
      </c>
      <c r="L914" s="256"/>
    </row>
    <row r="915" spans="1:12" x14ac:dyDescent="0.35">
      <c r="A915" s="258">
        <v>2025003</v>
      </c>
      <c r="B915" s="22">
        <v>45671</v>
      </c>
      <c r="C915" s="79">
        <v>2025</v>
      </c>
      <c r="D915" s="301" t="s">
        <v>61</v>
      </c>
      <c r="E915" s="258" t="s">
        <v>11</v>
      </c>
      <c r="F915" s="16" t="s">
        <v>243</v>
      </c>
      <c r="G915" s="219" t="s">
        <v>683</v>
      </c>
      <c r="H915" s="252">
        <v>610</v>
      </c>
      <c r="I915" s="219" t="s">
        <v>810</v>
      </c>
      <c r="J915" s="263" t="s">
        <v>43</v>
      </c>
      <c r="K915" s="294" t="s">
        <v>61</v>
      </c>
      <c r="L915" s="256"/>
    </row>
    <row r="916" spans="1:12" x14ac:dyDescent="0.35">
      <c r="A916" s="258">
        <v>2025006</v>
      </c>
      <c r="B916" s="260">
        <v>45685</v>
      </c>
      <c r="C916" s="261">
        <v>2025</v>
      </c>
      <c r="D916" s="258" t="s">
        <v>1122</v>
      </c>
      <c r="E916" s="269" t="s">
        <v>20</v>
      </c>
      <c r="F916" s="258" t="s">
        <v>1127</v>
      </c>
      <c r="G916" s="262" t="s">
        <v>1128</v>
      </c>
      <c r="H916" s="259">
        <v>3100</v>
      </c>
      <c r="I916" s="262" t="s">
        <v>792</v>
      </c>
      <c r="J916" s="263" t="s">
        <v>24</v>
      </c>
      <c r="K916" s="294" t="s">
        <v>1121</v>
      </c>
      <c r="L916" s="256"/>
    </row>
    <row r="917" spans="1:12" x14ac:dyDescent="0.35">
      <c r="A917" s="258">
        <v>2025019</v>
      </c>
      <c r="B917" s="260">
        <v>45706</v>
      </c>
      <c r="C917" s="261">
        <v>2025</v>
      </c>
      <c r="D917" s="258" t="s">
        <v>955</v>
      </c>
      <c r="E917" s="269" t="s">
        <v>11</v>
      </c>
      <c r="F917" s="258" t="s">
        <v>1129</v>
      </c>
      <c r="G917" s="262" t="s">
        <v>1123</v>
      </c>
      <c r="H917" s="259">
        <v>1000</v>
      </c>
      <c r="I917" s="262" t="s">
        <v>1130</v>
      </c>
      <c r="J917" s="263" t="s">
        <v>15</v>
      </c>
      <c r="K917" s="294" t="s">
        <v>11</v>
      </c>
      <c r="L917" s="256"/>
    </row>
    <row r="918" spans="1:12" x14ac:dyDescent="0.35">
      <c r="A918" s="258">
        <v>2025022</v>
      </c>
      <c r="B918" s="260">
        <v>45719</v>
      </c>
      <c r="C918" s="261">
        <v>2025</v>
      </c>
      <c r="D918" s="258" t="s">
        <v>1012</v>
      </c>
      <c r="E918" s="269" t="s">
        <v>11</v>
      </c>
      <c r="F918" s="258" t="s">
        <v>1098</v>
      </c>
      <c r="G918" s="262" t="s">
        <v>673</v>
      </c>
      <c r="H918" s="259">
        <v>375</v>
      </c>
      <c r="I918" s="262" t="s">
        <v>810</v>
      </c>
      <c r="J918" s="263" t="s">
        <v>76</v>
      </c>
      <c r="K918" s="294" t="s">
        <v>11</v>
      </c>
      <c r="L918" s="256"/>
    </row>
    <row r="919" spans="1:12" x14ac:dyDescent="0.35">
      <c r="A919" s="258">
        <v>2025025</v>
      </c>
      <c r="B919" s="260">
        <v>45721</v>
      </c>
      <c r="C919" s="261">
        <v>2025</v>
      </c>
      <c r="D919" s="258" t="s">
        <v>621</v>
      </c>
      <c r="E919" s="269" t="s">
        <v>11</v>
      </c>
      <c r="F919" s="258" t="s">
        <v>1069</v>
      </c>
      <c r="G919" s="262" t="s">
        <v>195</v>
      </c>
      <c r="H919" s="259">
        <v>7200</v>
      </c>
      <c r="I919" s="262" t="s">
        <v>810</v>
      </c>
      <c r="J919" s="263" t="s">
        <v>34</v>
      </c>
      <c r="K919" s="294" t="s">
        <v>11</v>
      </c>
      <c r="L919" s="256"/>
    </row>
    <row r="920" spans="1:12" x14ac:dyDescent="0.35">
      <c r="A920" s="258">
        <v>2025027</v>
      </c>
      <c r="B920" s="260">
        <v>45726</v>
      </c>
      <c r="C920" s="261">
        <v>2025</v>
      </c>
      <c r="D920" s="258" t="s">
        <v>109</v>
      </c>
      <c r="E920" s="269" t="s">
        <v>11</v>
      </c>
      <c r="F920" s="258" t="s">
        <v>357</v>
      </c>
      <c r="G920" s="262" t="s">
        <v>171</v>
      </c>
      <c r="H920" s="259">
        <v>2000</v>
      </c>
      <c r="I920" s="262" t="s">
        <v>945</v>
      </c>
      <c r="J920" s="263" t="s">
        <v>76</v>
      </c>
      <c r="K920" s="294" t="s">
        <v>11</v>
      </c>
      <c r="L920" s="256"/>
    </row>
    <row r="921" spans="1:12" x14ac:dyDescent="0.35">
      <c r="A921" s="258">
        <v>2025028</v>
      </c>
      <c r="B921" s="260">
        <v>45728</v>
      </c>
      <c r="C921" s="261">
        <v>2025</v>
      </c>
      <c r="D921" s="258" t="s">
        <v>154</v>
      </c>
      <c r="E921" s="269" t="s">
        <v>20</v>
      </c>
      <c r="F921" s="258" t="s">
        <v>1136</v>
      </c>
      <c r="G921" s="262" t="s">
        <v>921</v>
      </c>
      <c r="H921" s="259">
        <v>900</v>
      </c>
      <c r="I921" s="262" t="s">
        <v>810</v>
      </c>
      <c r="J921" s="263" t="s">
        <v>15</v>
      </c>
      <c r="K921" s="294" t="s">
        <v>11</v>
      </c>
      <c r="L921" s="256"/>
    </row>
    <row r="922" spans="1:12" x14ac:dyDescent="0.35">
      <c r="A922" s="258">
        <v>2025031</v>
      </c>
      <c r="B922" s="260">
        <v>45728</v>
      </c>
      <c r="C922" s="261">
        <v>2025</v>
      </c>
      <c r="D922" s="258" t="s">
        <v>57</v>
      </c>
      <c r="E922" s="269" t="s">
        <v>11</v>
      </c>
      <c r="F922" s="258" t="s">
        <v>73</v>
      </c>
      <c r="G922" s="262" t="s">
        <v>191</v>
      </c>
      <c r="H922" s="259">
        <v>700</v>
      </c>
      <c r="I922" s="262" t="s">
        <v>788</v>
      </c>
      <c r="J922" s="263" t="s">
        <v>34</v>
      </c>
      <c r="K922" s="294" t="s">
        <v>11</v>
      </c>
      <c r="L922" s="256"/>
    </row>
    <row r="923" spans="1:12" x14ac:dyDescent="0.35">
      <c r="A923" s="258">
        <v>2025035</v>
      </c>
      <c r="B923" s="260">
        <v>45740</v>
      </c>
      <c r="C923" s="261">
        <v>2025</v>
      </c>
      <c r="D923" s="258" t="s">
        <v>10</v>
      </c>
      <c r="E923" s="269" t="s">
        <v>11</v>
      </c>
      <c r="F923" s="258" t="s">
        <v>226</v>
      </c>
      <c r="G923" s="262" t="s">
        <v>1137</v>
      </c>
      <c r="H923" s="259">
        <v>1800</v>
      </c>
      <c r="I923" s="262" t="s">
        <v>810</v>
      </c>
      <c r="J923" s="263" t="s">
        <v>76</v>
      </c>
      <c r="K923" s="294" t="s">
        <v>11</v>
      </c>
      <c r="L923" s="256"/>
    </row>
    <row r="924" spans="1:12" x14ac:dyDescent="0.35">
      <c r="A924" s="258">
        <v>2025038</v>
      </c>
      <c r="B924" s="22">
        <v>45742</v>
      </c>
      <c r="C924" s="79">
        <v>2025</v>
      </c>
      <c r="D924" s="16" t="s">
        <v>1057</v>
      </c>
      <c r="E924" s="258" t="s">
        <v>11</v>
      </c>
      <c r="F924" s="16" t="s">
        <v>406</v>
      </c>
      <c r="G924" s="219" t="s">
        <v>780</v>
      </c>
      <c r="H924" s="252">
        <v>900</v>
      </c>
      <c r="I924" s="219" t="s">
        <v>1158</v>
      </c>
      <c r="J924" s="263" t="s">
        <v>15</v>
      </c>
      <c r="K924" s="294" t="s">
        <v>11</v>
      </c>
      <c r="L924" s="256"/>
    </row>
    <row r="925" spans="1:12" x14ac:dyDescent="0.35">
      <c r="A925" s="258">
        <v>2025039</v>
      </c>
      <c r="B925" s="22">
        <v>45742</v>
      </c>
      <c r="C925" s="79">
        <v>2025</v>
      </c>
      <c r="D925" s="301" t="s">
        <v>25</v>
      </c>
      <c r="E925" s="258" t="s">
        <v>11</v>
      </c>
      <c r="F925" s="16" t="s">
        <v>1156</v>
      </c>
      <c r="G925" s="219" t="s">
        <v>147</v>
      </c>
      <c r="H925" s="252">
        <v>900</v>
      </c>
      <c r="I925" s="219" t="s">
        <v>1157</v>
      </c>
      <c r="J925" s="263" t="s">
        <v>43</v>
      </c>
      <c r="K925" s="294" t="s">
        <v>1131</v>
      </c>
      <c r="L925" s="256"/>
    </row>
    <row r="926" spans="1:12" x14ac:dyDescent="0.35">
      <c r="A926" s="258">
        <v>2025042</v>
      </c>
      <c r="B926" s="260">
        <v>45752</v>
      </c>
      <c r="C926" s="261">
        <v>2025</v>
      </c>
      <c r="D926" s="258" t="s">
        <v>1132</v>
      </c>
      <c r="E926" s="258" t="s">
        <v>11</v>
      </c>
      <c r="F926" s="258" t="s">
        <v>1141</v>
      </c>
      <c r="G926" s="262" t="s">
        <v>1143</v>
      </c>
      <c r="H926" s="259">
        <v>2700</v>
      </c>
      <c r="I926" s="262" t="s">
        <v>792</v>
      </c>
      <c r="J926" s="263" t="s">
        <v>76</v>
      </c>
      <c r="K926" s="294" t="s">
        <v>11</v>
      </c>
      <c r="L926" s="256"/>
    </row>
    <row r="927" spans="1:12" x14ac:dyDescent="0.35">
      <c r="A927" s="258">
        <v>2025045</v>
      </c>
      <c r="B927" s="260">
        <v>45750</v>
      </c>
      <c r="C927" s="261">
        <v>2025</v>
      </c>
      <c r="D927" s="258" t="s">
        <v>550</v>
      </c>
      <c r="E927" s="258" t="s">
        <v>11</v>
      </c>
      <c r="F927" s="258" t="s">
        <v>106</v>
      </c>
      <c r="G927" s="262" t="s">
        <v>276</v>
      </c>
      <c r="H927" s="259">
        <v>1500</v>
      </c>
      <c r="I927" s="262" t="s">
        <v>1142</v>
      </c>
      <c r="J927" s="263" t="s">
        <v>15</v>
      </c>
      <c r="K927" s="294" t="s">
        <v>11</v>
      </c>
      <c r="L927" s="256"/>
    </row>
    <row r="928" spans="1:12" x14ac:dyDescent="0.35">
      <c r="A928" s="258">
        <v>2025046</v>
      </c>
      <c r="B928" s="260">
        <v>45755</v>
      </c>
      <c r="C928" s="261">
        <v>2025</v>
      </c>
      <c r="D928" s="258" t="s">
        <v>1029</v>
      </c>
      <c r="E928" s="258" t="s">
        <v>11</v>
      </c>
      <c r="F928" s="258" t="s">
        <v>320</v>
      </c>
      <c r="G928" s="262" t="s">
        <v>1144</v>
      </c>
      <c r="H928" s="259">
        <v>1100</v>
      </c>
      <c r="I928" s="262" t="s">
        <v>1145</v>
      </c>
      <c r="J928" s="263" t="s">
        <v>76</v>
      </c>
      <c r="K928" s="294" t="s">
        <v>11</v>
      </c>
      <c r="L928" s="256"/>
    </row>
    <row r="929" spans="1:12" x14ac:dyDescent="0.35">
      <c r="A929" s="258">
        <v>2025051</v>
      </c>
      <c r="B929" s="260">
        <v>45758</v>
      </c>
      <c r="C929" s="261">
        <v>2025</v>
      </c>
      <c r="D929" s="258" t="s">
        <v>57</v>
      </c>
      <c r="E929" s="258" t="s">
        <v>11</v>
      </c>
      <c r="F929" s="258" t="s">
        <v>177</v>
      </c>
      <c r="G929" s="262" t="s">
        <v>562</v>
      </c>
      <c r="H929" s="259">
        <v>3600</v>
      </c>
      <c r="I929" s="262" t="s">
        <v>794</v>
      </c>
      <c r="J929" s="263" t="s">
        <v>76</v>
      </c>
      <c r="K929" s="294" t="s">
        <v>11</v>
      </c>
      <c r="L929" s="256"/>
    </row>
    <row r="930" spans="1:12" x14ac:dyDescent="0.35">
      <c r="A930" s="258">
        <v>2025053</v>
      </c>
      <c r="B930" s="260">
        <v>45754</v>
      </c>
      <c r="C930" s="261">
        <v>2025</v>
      </c>
      <c r="D930" s="258" t="s">
        <v>53</v>
      </c>
      <c r="E930" s="258" t="s">
        <v>11</v>
      </c>
      <c r="F930" s="258" t="s">
        <v>333</v>
      </c>
      <c r="G930" s="262" t="s">
        <v>238</v>
      </c>
      <c r="H930" s="259">
        <v>7000</v>
      </c>
      <c r="I930" s="262" t="s">
        <v>794</v>
      </c>
      <c r="J930" s="263" t="s">
        <v>76</v>
      </c>
      <c r="K930" s="294" t="s">
        <v>11</v>
      </c>
      <c r="L930" s="256"/>
    </row>
    <row r="931" spans="1:12" x14ac:dyDescent="0.35">
      <c r="A931" s="258">
        <v>2025055</v>
      </c>
      <c r="B931" s="260">
        <v>45759</v>
      </c>
      <c r="C931" s="261">
        <v>2025</v>
      </c>
      <c r="D931" s="258" t="s">
        <v>19</v>
      </c>
      <c r="E931" s="269" t="s">
        <v>20</v>
      </c>
      <c r="F931" s="258" t="s">
        <v>360</v>
      </c>
      <c r="G931" s="262" t="s">
        <v>317</v>
      </c>
      <c r="H931" s="259">
        <v>5000</v>
      </c>
      <c r="I931" s="262" t="s">
        <v>794</v>
      </c>
      <c r="J931" s="263" t="s">
        <v>76</v>
      </c>
      <c r="K931" s="294" t="s">
        <v>11</v>
      </c>
      <c r="L931" s="256"/>
    </row>
    <row r="932" spans="1:12" x14ac:dyDescent="0.35">
      <c r="A932" s="258">
        <v>2025058</v>
      </c>
      <c r="B932" s="22">
        <v>45764</v>
      </c>
      <c r="C932" s="79">
        <v>2025</v>
      </c>
      <c r="D932" s="301" t="s">
        <v>88</v>
      </c>
      <c r="E932" s="258" t="s">
        <v>11</v>
      </c>
      <c r="F932" s="16" t="s">
        <v>937</v>
      </c>
      <c r="G932" s="219" t="s">
        <v>549</v>
      </c>
      <c r="H932" s="252">
        <v>251</v>
      </c>
      <c r="I932" s="219" t="s">
        <v>950</v>
      </c>
      <c r="J932" s="134" t="s">
        <v>15</v>
      </c>
      <c r="K932" s="294" t="s">
        <v>1139</v>
      </c>
      <c r="L932" s="256"/>
    </row>
    <row r="933" spans="1:12" x14ac:dyDescent="0.35">
      <c r="A933" s="258">
        <v>2025059</v>
      </c>
      <c r="B933" s="260">
        <v>45771</v>
      </c>
      <c r="C933" s="261">
        <v>2025</v>
      </c>
      <c r="D933" s="258" t="s">
        <v>1138</v>
      </c>
      <c r="E933" s="258" t="s">
        <v>11</v>
      </c>
      <c r="F933" s="258" t="s">
        <v>1043</v>
      </c>
      <c r="G933" s="262" t="s">
        <v>1153</v>
      </c>
      <c r="H933" s="259">
        <v>1000</v>
      </c>
      <c r="I933" s="262" t="s">
        <v>810</v>
      </c>
      <c r="J933" s="263" t="s">
        <v>15</v>
      </c>
      <c r="K933" s="294" t="s">
        <v>11</v>
      </c>
      <c r="L933" s="256"/>
    </row>
    <row r="934" spans="1:12" x14ac:dyDescent="0.35">
      <c r="A934" s="258">
        <v>2025061</v>
      </c>
      <c r="B934" s="260">
        <v>45767</v>
      </c>
      <c r="C934" s="261">
        <v>2025</v>
      </c>
      <c r="D934" s="258" t="s">
        <v>595</v>
      </c>
      <c r="E934" s="258" t="s">
        <v>11</v>
      </c>
      <c r="F934" s="258" t="s">
        <v>54</v>
      </c>
      <c r="G934" s="262" t="s">
        <v>1154</v>
      </c>
      <c r="H934" s="300">
        <v>500</v>
      </c>
      <c r="I934" s="262" t="s">
        <v>879</v>
      </c>
      <c r="J934" s="263" t="s">
        <v>24</v>
      </c>
      <c r="K934" s="294" t="s">
        <v>11</v>
      </c>
      <c r="L934" s="256"/>
    </row>
    <row r="935" spans="1:12" x14ac:dyDescent="0.35">
      <c r="A935" s="258">
        <v>2025065</v>
      </c>
      <c r="B935" s="22">
        <v>45777</v>
      </c>
      <c r="C935" s="79">
        <v>2025</v>
      </c>
      <c r="D935" s="301" t="s">
        <v>100</v>
      </c>
      <c r="E935" s="258" t="s">
        <v>11</v>
      </c>
      <c r="F935" s="16" t="s">
        <v>471</v>
      </c>
      <c r="G935" s="219" t="s">
        <v>1161</v>
      </c>
      <c r="H935" s="252">
        <v>318</v>
      </c>
      <c r="I935" s="219" t="s">
        <v>810</v>
      </c>
      <c r="J935" s="263" t="s">
        <v>15</v>
      </c>
      <c r="K935" s="294" t="s">
        <v>100</v>
      </c>
      <c r="L935" s="256"/>
    </row>
    <row r="936" spans="1:12" x14ac:dyDescent="0.35">
      <c r="A936" s="258">
        <v>2025066</v>
      </c>
      <c r="B936" s="260">
        <v>45773</v>
      </c>
      <c r="C936" s="261">
        <v>2025</v>
      </c>
      <c r="D936" s="258" t="s">
        <v>235</v>
      </c>
      <c r="E936" s="258" t="s">
        <v>11</v>
      </c>
      <c r="F936" s="258" t="s">
        <v>509</v>
      </c>
      <c r="G936" s="262" t="s">
        <v>196</v>
      </c>
      <c r="H936" s="259">
        <v>8000</v>
      </c>
      <c r="I936" s="262" t="s">
        <v>794</v>
      </c>
      <c r="J936" s="263" t="s">
        <v>34</v>
      </c>
      <c r="K936" s="294" t="s">
        <v>11</v>
      </c>
      <c r="L936" s="256"/>
    </row>
    <row r="937" spans="1:12" x14ac:dyDescent="0.35">
      <c r="A937" s="258">
        <v>2025068</v>
      </c>
      <c r="B937" s="260">
        <v>45776</v>
      </c>
      <c r="C937" s="261">
        <v>2025</v>
      </c>
      <c r="D937" s="258" t="s">
        <v>57</v>
      </c>
      <c r="E937" s="258" t="s">
        <v>11</v>
      </c>
      <c r="F937" s="258" t="s">
        <v>177</v>
      </c>
      <c r="G937" s="262" t="s">
        <v>954</v>
      </c>
      <c r="H937" s="300">
        <v>350</v>
      </c>
      <c r="I937" s="262" t="s">
        <v>788</v>
      </c>
      <c r="J937" s="263" t="s">
        <v>76</v>
      </c>
      <c r="K937" s="294" t="s">
        <v>11</v>
      </c>
      <c r="L937" s="256"/>
    </row>
    <row r="938" spans="1:12" x14ac:dyDescent="0.35">
      <c r="A938" s="258">
        <v>2025070</v>
      </c>
      <c r="B938" s="260">
        <v>45779</v>
      </c>
      <c r="C938" s="261">
        <v>2025</v>
      </c>
      <c r="D938" s="258" t="s">
        <v>520</v>
      </c>
      <c r="E938" s="269" t="s">
        <v>20</v>
      </c>
      <c r="F938" s="258" t="s">
        <v>529</v>
      </c>
      <c r="G938" s="262" t="s">
        <v>221</v>
      </c>
      <c r="H938" s="259">
        <v>12000</v>
      </c>
      <c r="I938" s="262" t="s">
        <v>810</v>
      </c>
      <c r="J938" s="263" t="s">
        <v>76</v>
      </c>
      <c r="K938" s="294" t="s">
        <v>11</v>
      </c>
      <c r="L938" s="256"/>
    </row>
    <row r="939" spans="1:12" x14ac:dyDescent="0.35">
      <c r="A939" s="258">
        <v>2025072</v>
      </c>
      <c r="B939" s="260">
        <v>45767</v>
      </c>
      <c r="C939" s="261">
        <v>2025</v>
      </c>
      <c r="D939" s="258" t="s">
        <v>866</v>
      </c>
      <c r="E939" s="269" t="s">
        <v>20</v>
      </c>
      <c r="F939" s="258" t="s">
        <v>1136</v>
      </c>
      <c r="G939" s="262" t="s">
        <v>59</v>
      </c>
      <c r="H939" s="259">
        <v>31000</v>
      </c>
      <c r="I939" s="262" t="s">
        <v>942</v>
      </c>
      <c r="J939" s="263" t="s">
        <v>34</v>
      </c>
      <c r="K939" s="294" t="s">
        <v>11</v>
      </c>
      <c r="L939" s="256"/>
    </row>
    <row r="940" spans="1:12" x14ac:dyDescent="0.35">
      <c r="A940" s="258">
        <v>2025084</v>
      </c>
      <c r="B940" s="260">
        <v>45775</v>
      </c>
      <c r="C940" s="261">
        <v>2025</v>
      </c>
      <c r="D940" s="258" t="s">
        <v>235</v>
      </c>
      <c r="E940" s="269" t="s">
        <v>20</v>
      </c>
      <c r="F940" s="258" t="s">
        <v>333</v>
      </c>
      <c r="G940" s="262" t="s">
        <v>172</v>
      </c>
      <c r="H940" s="259">
        <v>7000</v>
      </c>
      <c r="I940" s="262" t="s">
        <v>794</v>
      </c>
      <c r="J940" s="263" t="s">
        <v>24</v>
      </c>
      <c r="K940" s="294" t="s">
        <v>11</v>
      </c>
      <c r="L940" s="256"/>
    </row>
    <row r="941" spans="1:12" x14ac:dyDescent="0.35">
      <c r="A941" s="258">
        <v>2025088</v>
      </c>
      <c r="B941" s="21">
        <v>45792</v>
      </c>
      <c r="C941" s="306">
        <v>2025</v>
      </c>
      <c r="D941" s="18" t="s">
        <v>1076</v>
      </c>
      <c r="E941" s="307" t="s">
        <v>26</v>
      </c>
      <c r="F941" s="18" t="s">
        <v>554</v>
      </c>
      <c r="G941" s="308" t="s">
        <v>232</v>
      </c>
      <c r="H941" s="309">
        <v>1700</v>
      </c>
      <c r="I941" s="308" t="s">
        <v>788</v>
      </c>
      <c r="J941" s="263" t="s">
        <v>15</v>
      </c>
      <c r="K941" s="294" t="s">
        <v>11</v>
      </c>
      <c r="L941" s="256"/>
    </row>
    <row r="942" spans="1:12" x14ac:dyDescent="0.35">
      <c r="A942" s="258">
        <v>2025106</v>
      </c>
      <c r="B942" s="21">
        <v>45812</v>
      </c>
      <c r="C942" s="306">
        <v>2025</v>
      </c>
      <c r="D942" s="18" t="s">
        <v>595</v>
      </c>
      <c r="E942" s="307" t="s">
        <v>20</v>
      </c>
      <c r="F942" s="18" t="s">
        <v>864</v>
      </c>
      <c r="G942" s="308" t="s">
        <v>131</v>
      </c>
      <c r="H942" s="309">
        <v>5000</v>
      </c>
      <c r="I942" s="308" t="s">
        <v>865</v>
      </c>
      <c r="J942" s="263" t="s">
        <v>76</v>
      </c>
      <c r="K942" s="294" t="s">
        <v>11</v>
      </c>
      <c r="L942" s="256"/>
    </row>
    <row r="943" spans="1:12" x14ac:dyDescent="0.35">
      <c r="A943" s="258">
        <v>2025107</v>
      </c>
      <c r="B943" s="21">
        <v>45796</v>
      </c>
      <c r="C943" s="306">
        <v>2025</v>
      </c>
      <c r="D943" s="18" t="s">
        <v>53</v>
      </c>
      <c r="E943" s="307" t="s">
        <v>20</v>
      </c>
      <c r="F943" s="18" t="s">
        <v>70</v>
      </c>
      <c r="G943" s="308" t="s">
        <v>361</v>
      </c>
      <c r="H943" s="309">
        <v>9000</v>
      </c>
      <c r="I943" s="308" t="s">
        <v>794</v>
      </c>
      <c r="J943" s="263" t="s">
        <v>76</v>
      </c>
      <c r="K943" s="294" t="s">
        <v>20</v>
      </c>
      <c r="L943" s="256"/>
    </row>
    <row r="944" spans="1:12" x14ac:dyDescent="0.35">
      <c r="A944" s="258">
        <v>2025110</v>
      </c>
      <c r="B944" s="21">
        <v>45818</v>
      </c>
      <c r="C944" s="306">
        <v>2025</v>
      </c>
      <c r="D944" s="18" t="s">
        <v>944</v>
      </c>
      <c r="E944" s="307" t="s">
        <v>11</v>
      </c>
      <c r="F944" s="18" t="s">
        <v>110</v>
      </c>
      <c r="G944" s="308" t="s">
        <v>896</v>
      </c>
      <c r="H944" s="309">
        <v>3000</v>
      </c>
      <c r="I944" s="308" t="s">
        <v>794</v>
      </c>
      <c r="J944" s="263" t="s">
        <v>76</v>
      </c>
      <c r="K944" s="294" t="s">
        <v>11</v>
      </c>
      <c r="L944" s="256"/>
    </row>
    <row r="945" spans="1:12" x14ac:dyDescent="0.35">
      <c r="A945" s="258">
        <v>2025111</v>
      </c>
      <c r="B945" s="21">
        <v>45816</v>
      </c>
      <c r="C945" s="306">
        <v>2025</v>
      </c>
      <c r="D945" s="18" t="s">
        <v>235</v>
      </c>
      <c r="E945" s="307" t="s">
        <v>11</v>
      </c>
      <c r="F945" s="18" t="s">
        <v>177</v>
      </c>
      <c r="G945" s="308" t="s">
        <v>222</v>
      </c>
      <c r="H945" s="309">
        <v>3400</v>
      </c>
      <c r="I945" s="308" t="s">
        <v>794</v>
      </c>
      <c r="J945" s="263" t="s">
        <v>76</v>
      </c>
      <c r="K945" s="294" t="s">
        <v>11</v>
      </c>
      <c r="L945" s="256"/>
    </row>
    <row r="946" spans="1:12" x14ac:dyDescent="0.35">
      <c r="A946" s="258">
        <v>2025112</v>
      </c>
      <c r="B946" s="260">
        <v>45821</v>
      </c>
      <c r="C946" s="261">
        <v>2025</v>
      </c>
      <c r="D946" s="258" t="s">
        <v>57</v>
      </c>
      <c r="E946" s="269" t="s">
        <v>20</v>
      </c>
      <c r="F946" s="258" t="s">
        <v>58</v>
      </c>
      <c r="G946" s="262" t="s">
        <v>171</v>
      </c>
      <c r="H946" s="259">
        <v>900</v>
      </c>
      <c r="I946" s="262" t="s">
        <v>916</v>
      </c>
      <c r="J946" s="263" t="s">
        <v>15</v>
      </c>
      <c r="K946" s="294" t="s">
        <v>11</v>
      </c>
      <c r="L946" s="256"/>
    </row>
    <row r="947" spans="1:12" x14ac:dyDescent="0.35">
      <c r="A947" s="258">
        <v>2025113</v>
      </c>
      <c r="B947" s="260">
        <v>45823</v>
      </c>
      <c r="C947" s="261">
        <v>2025</v>
      </c>
      <c r="D947" s="258" t="s">
        <v>233</v>
      </c>
      <c r="E947" s="269" t="s">
        <v>11</v>
      </c>
      <c r="F947" s="258" t="s">
        <v>548</v>
      </c>
      <c r="G947" s="262" t="s">
        <v>32</v>
      </c>
      <c r="H947" s="259">
        <v>2100</v>
      </c>
      <c r="I947" s="262" t="s">
        <v>810</v>
      </c>
      <c r="J947" s="263" t="s">
        <v>15</v>
      </c>
      <c r="K947" s="294" t="s">
        <v>11</v>
      </c>
      <c r="L947" s="256"/>
    </row>
    <row r="948" spans="1:12" x14ac:dyDescent="0.35">
      <c r="A948" s="258">
        <v>2025119</v>
      </c>
      <c r="B948" s="260">
        <v>45826</v>
      </c>
      <c r="C948" s="261">
        <v>2025</v>
      </c>
      <c r="D948" s="258" t="s">
        <v>53</v>
      </c>
      <c r="E948" s="269" t="s">
        <v>20</v>
      </c>
      <c r="F948" s="258" t="s">
        <v>244</v>
      </c>
      <c r="G948" s="262" t="s">
        <v>222</v>
      </c>
      <c r="H948" s="259">
        <v>3800</v>
      </c>
      <c r="I948" s="262" t="s">
        <v>794</v>
      </c>
      <c r="J948" s="263" t="s">
        <v>15</v>
      </c>
      <c r="K948" s="294" t="s">
        <v>11</v>
      </c>
      <c r="L948" s="256"/>
    </row>
    <row r="949" spans="1:12" x14ac:dyDescent="0.35">
      <c r="A949" s="258">
        <v>2025120</v>
      </c>
      <c r="B949" s="260">
        <v>45832</v>
      </c>
      <c r="C949" s="261">
        <v>2025</v>
      </c>
      <c r="D949" s="258" t="s">
        <v>109</v>
      </c>
      <c r="E949" s="269" t="s">
        <v>11</v>
      </c>
      <c r="F949" s="258" t="s">
        <v>120</v>
      </c>
      <c r="G949" s="262" t="s">
        <v>290</v>
      </c>
      <c r="H949" s="259">
        <v>2600</v>
      </c>
      <c r="I949" s="262" t="s">
        <v>794</v>
      </c>
      <c r="J949" s="263" t="s">
        <v>15</v>
      </c>
      <c r="K949" s="294" t="s">
        <v>11</v>
      </c>
      <c r="L949" s="256"/>
    </row>
    <row r="950" spans="1:12" x14ac:dyDescent="0.35">
      <c r="A950" s="258">
        <v>2025121</v>
      </c>
      <c r="B950" s="260">
        <v>45822</v>
      </c>
      <c r="C950" s="261">
        <v>2025</v>
      </c>
      <c r="D950" s="258" t="s">
        <v>1027</v>
      </c>
      <c r="E950" s="269" t="s">
        <v>11</v>
      </c>
      <c r="F950" s="258" t="s">
        <v>21</v>
      </c>
      <c r="G950" s="262" t="s">
        <v>434</v>
      </c>
      <c r="H950" s="259">
        <v>5500</v>
      </c>
      <c r="I950" s="262" t="s">
        <v>794</v>
      </c>
      <c r="J950" s="263" t="s">
        <v>15</v>
      </c>
      <c r="K950" s="294" t="s">
        <v>11</v>
      </c>
      <c r="L950" s="256"/>
    </row>
    <row r="951" spans="1:12" x14ac:dyDescent="0.35">
      <c r="A951" s="258">
        <v>2025123</v>
      </c>
      <c r="B951" s="260">
        <v>45832</v>
      </c>
      <c r="C951" s="261">
        <v>2025</v>
      </c>
      <c r="D951" s="258" t="s">
        <v>44</v>
      </c>
      <c r="E951" s="269" t="s">
        <v>11</v>
      </c>
      <c r="F951" s="258" t="s">
        <v>403</v>
      </c>
      <c r="G951" s="262" t="s">
        <v>182</v>
      </c>
      <c r="H951" s="259">
        <v>2600</v>
      </c>
      <c r="I951" s="262" t="s">
        <v>865</v>
      </c>
      <c r="J951" s="263" t="s">
        <v>15</v>
      </c>
      <c r="K951" s="294" t="s">
        <v>11</v>
      </c>
      <c r="L951" s="256"/>
    </row>
    <row r="952" spans="1:12" x14ac:dyDescent="0.35">
      <c r="A952" s="258">
        <v>2025128</v>
      </c>
      <c r="B952" s="260">
        <v>45838</v>
      </c>
      <c r="C952" s="261">
        <v>2025</v>
      </c>
      <c r="D952" s="258" t="s">
        <v>192</v>
      </c>
      <c r="E952" s="269" t="s">
        <v>11</v>
      </c>
      <c r="F952" s="258" t="s">
        <v>58</v>
      </c>
      <c r="G952" s="262" t="s">
        <v>444</v>
      </c>
      <c r="H952" s="259">
        <v>2300</v>
      </c>
      <c r="I952" s="262" t="s">
        <v>788</v>
      </c>
      <c r="J952" s="263" t="s">
        <v>34</v>
      </c>
      <c r="K952" s="294" t="s">
        <v>11</v>
      </c>
      <c r="L952" s="256"/>
    </row>
    <row r="953" spans="1:12" x14ac:dyDescent="0.35">
      <c r="A953" s="258">
        <v>2025131</v>
      </c>
      <c r="B953" s="260">
        <v>45841</v>
      </c>
      <c r="C953" s="261">
        <v>2025</v>
      </c>
      <c r="D953" s="301" t="s">
        <v>1076</v>
      </c>
      <c r="E953" s="269" t="s">
        <v>11</v>
      </c>
      <c r="F953" s="258" t="s">
        <v>1173</v>
      </c>
      <c r="G953" s="262" t="s">
        <v>1174</v>
      </c>
      <c r="H953" s="259">
        <v>1500</v>
      </c>
      <c r="I953" s="262" t="s">
        <v>1175</v>
      </c>
      <c r="J953" s="263" t="s">
        <v>15</v>
      </c>
      <c r="K953" s="294" t="s">
        <v>1076</v>
      </c>
      <c r="L953" s="256"/>
    </row>
    <row r="954" spans="1:12" x14ac:dyDescent="0.35">
      <c r="A954" s="258">
        <v>2025133</v>
      </c>
      <c r="B954" s="260">
        <v>45840</v>
      </c>
      <c r="C954" s="261">
        <v>2025</v>
      </c>
      <c r="D954" s="258" t="s">
        <v>53</v>
      </c>
      <c r="E954" s="269" t="s">
        <v>11</v>
      </c>
      <c r="F954" s="258" t="s">
        <v>1162</v>
      </c>
      <c r="G954" s="262" t="s">
        <v>1163</v>
      </c>
      <c r="H954" s="259">
        <v>2200</v>
      </c>
      <c r="I954" s="262" t="s">
        <v>1164</v>
      </c>
      <c r="J954" s="263" t="s">
        <v>34</v>
      </c>
      <c r="K954" s="294" t="s">
        <v>11</v>
      </c>
      <c r="L954" s="256"/>
    </row>
    <row r="955" spans="1:12" x14ac:dyDescent="0.35">
      <c r="A955" s="258">
        <v>2025134</v>
      </c>
      <c r="B955" s="260">
        <v>45827</v>
      </c>
      <c r="C955" s="261">
        <v>2025</v>
      </c>
      <c r="D955" s="258" t="s">
        <v>61</v>
      </c>
      <c r="E955" s="269" t="s">
        <v>11</v>
      </c>
      <c r="F955" s="258" t="s">
        <v>369</v>
      </c>
      <c r="G955" s="262" t="s">
        <v>195</v>
      </c>
      <c r="H955" s="259">
        <v>5000</v>
      </c>
      <c r="I955" s="262" t="s">
        <v>810</v>
      </c>
      <c r="J955" s="263" t="s">
        <v>15</v>
      </c>
      <c r="K955" s="294" t="s">
        <v>11</v>
      </c>
      <c r="L955" s="256"/>
    </row>
    <row r="956" spans="1:12" x14ac:dyDescent="0.35">
      <c r="A956" s="258">
        <v>2025136</v>
      </c>
      <c r="B956" s="260">
        <v>45841</v>
      </c>
      <c r="C956" s="261">
        <v>2025</v>
      </c>
      <c r="D956" s="258" t="s">
        <v>192</v>
      </c>
      <c r="E956" s="269" t="s">
        <v>20</v>
      </c>
      <c r="F956" s="258" t="s">
        <v>73</v>
      </c>
      <c r="G956" s="262" t="s">
        <v>191</v>
      </c>
      <c r="H956" s="300">
        <v>855</v>
      </c>
      <c r="I956" s="262" t="s">
        <v>788</v>
      </c>
      <c r="J956" s="263" t="s">
        <v>15</v>
      </c>
      <c r="K956" s="294" t="s">
        <v>11</v>
      </c>
      <c r="L956" s="256"/>
    </row>
    <row r="957" spans="1:12" x14ac:dyDescent="0.35">
      <c r="A957" s="258">
        <v>2025138</v>
      </c>
      <c r="B957" s="260">
        <v>45847</v>
      </c>
      <c r="C957" s="261">
        <v>2025</v>
      </c>
      <c r="D957" s="258" t="s">
        <v>44</v>
      </c>
      <c r="E957" s="269" t="s">
        <v>11</v>
      </c>
      <c r="F957" s="258" t="s">
        <v>1165</v>
      </c>
      <c r="G957" s="262" t="s">
        <v>892</v>
      </c>
      <c r="H957" s="259">
        <v>150</v>
      </c>
      <c r="I957" s="262" t="s">
        <v>1166</v>
      </c>
      <c r="J957" s="263" t="s">
        <v>34</v>
      </c>
      <c r="K957" s="294" t="s">
        <v>11</v>
      </c>
      <c r="L957" s="256"/>
    </row>
    <row r="958" spans="1:12" x14ac:dyDescent="0.35">
      <c r="A958" s="258">
        <v>2025144</v>
      </c>
      <c r="B958" s="260">
        <v>45837</v>
      </c>
      <c r="C958" s="261">
        <v>2025</v>
      </c>
      <c r="D958" s="258" t="s">
        <v>235</v>
      </c>
      <c r="E958" s="269" t="s">
        <v>11</v>
      </c>
      <c r="F958" s="258" t="s">
        <v>73</v>
      </c>
      <c r="G958" s="262" t="s">
        <v>261</v>
      </c>
      <c r="H958" s="259">
        <v>3500</v>
      </c>
      <c r="I958" s="262" t="s">
        <v>794</v>
      </c>
      <c r="J958" s="263" t="s">
        <v>34</v>
      </c>
      <c r="K958" s="294" t="s">
        <v>11</v>
      </c>
      <c r="L958" s="256"/>
    </row>
    <row r="959" spans="1:12" x14ac:dyDescent="0.35">
      <c r="A959" s="258">
        <v>2025146</v>
      </c>
      <c r="B959" s="260">
        <v>45850</v>
      </c>
      <c r="C959" s="261">
        <v>2025</v>
      </c>
      <c r="D959" s="258" t="s">
        <v>11</v>
      </c>
      <c r="E959" s="258" t="s">
        <v>11</v>
      </c>
      <c r="F959" s="258" t="s">
        <v>895</v>
      </c>
      <c r="G959" s="262" t="s">
        <v>214</v>
      </c>
      <c r="H959" s="300">
        <v>350</v>
      </c>
      <c r="I959" s="262" t="s">
        <v>810</v>
      </c>
      <c r="J959" s="263" t="s">
        <v>43</v>
      </c>
      <c r="K959" s="294" t="s">
        <v>11</v>
      </c>
      <c r="L959" s="256"/>
    </row>
    <row r="960" spans="1:12" x14ac:dyDescent="0.35">
      <c r="A960" s="258">
        <v>2025148</v>
      </c>
      <c r="B960" s="260">
        <v>45854</v>
      </c>
      <c r="C960" s="261">
        <v>2025</v>
      </c>
      <c r="D960" s="258" t="s">
        <v>53</v>
      </c>
      <c r="E960" s="258" t="s">
        <v>11</v>
      </c>
      <c r="F960" s="258" t="s">
        <v>101</v>
      </c>
      <c r="G960" s="262" t="s">
        <v>361</v>
      </c>
      <c r="H960" s="259">
        <v>6000</v>
      </c>
      <c r="I960" s="262" t="s">
        <v>794</v>
      </c>
      <c r="J960" s="263" t="s">
        <v>15</v>
      </c>
      <c r="K960" s="294" t="s">
        <v>11</v>
      </c>
      <c r="L960" s="256"/>
    </row>
    <row r="961" spans="1:12" x14ac:dyDescent="0.35">
      <c r="A961" s="258">
        <v>2025150</v>
      </c>
      <c r="B961" s="260">
        <v>45856</v>
      </c>
      <c r="C961" s="261">
        <v>2025</v>
      </c>
      <c r="D961" s="258" t="s">
        <v>19</v>
      </c>
      <c r="E961" s="269" t="s">
        <v>20</v>
      </c>
      <c r="F961" s="258" t="s">
        <v>856</v>
      </c>
      <c r="G961" s="262" t="s">
        <v>286</v>
      </c>
      <c r="H961" s="259">
        <v>3100</v>
      </c>
      <c r="I961" s="262" t="s">
        <v>1015</v>
      </c>
      <c r="J961" s="263" t="s">
        <v>24</v>
      </c>
      <c r="K961" s="294" t="s">
        <v>11</v>
      </c>
      <c r="L961" s="256"/>
    </row>
    <row r="962" spans="1:12" x14ac:dyDescent="0.35">
      <c r="A962" s="258">
        <v>2025151</v>
      </c>
      <c r="B962" s="260">
        <v>45854</v>
      </c>
      <c r="C962" s="261">
        <v>2025</v>
      </c>
      <c r="D962" s="258" t="s">
        <v>235</v>
      </c>
      <c r="E962" s="269" t="s">
        <v>11</v>
      </c>
      <c r="F962" s="258" t="s">
        <v>177</v>
      </c>
      <c r="G962" s="262" t="s">
        <v>196</v>
      </c>
      <c r="H962" s="259">
        <v>1900</v>
      </c>
      <c r="I962" s="262" t="s">
        <v>788</v>
      </c>
      <c r="J962" s="263" t="s">
        <v>34</v>
      </c>
      <c r="K962" s="294" t="s">
        <v>11</v>
      </c>
      <c r="L962" s="256"/>
    </row>
    <row r="963" spans="1:12" x14ac:dyDescent="0.35">
      <c r="A963" s="258">
        <v>2025152</v>
      </c>
      <c r="B963" s="260">
        <v>45858</v>
      </c>
      <c r="C963" s="261">
        <v>2025</v>
      </c>
      <c r="D963" s="258" t="s">
        <v>53</v>
      </c>
      <c r="E963" s="269" t="s">
        <v>11</v>
      </c>
      <c r="F963" s="258" t="s">
        <v>177</v>
      </c>
      <c r="G963" s="262" t="s">
        <v>172</v>
      </c>
      <c r="H963" s="259">
        <v>1200</v>
      </c>
      <c r="I963" s="262" t="s">
        <v>788</v>
      </c>
      <c r="J963" s="263" t="s">
        <v>34</v>
      </c>
      <c r="K963" s="294" t="s">
        <v>11</v>
      </c>
      <c r="L963" s="256"/>
    </row>
    <row r="964" spans="1:12" x14ac:dyDescent="0.35">
      <c r="A964" s="258">
        <v>2025159</v>
      </c>
      <c r="B964" s="260">
        <v>45867</v>
      </c>
      <c r="C964" s="261">
        <v>2025</v>
      </c>
      <c r="D964" s="258" t="s">
        <v>1159</v>
      </c>
      <c r="E964" s="269" t="s">
        <v>20</v>
      </c>
      <c r="F964" s="258" t="s">
        <v>1169</v>
      </c>
      <c r="G964" s="262" t="s">
        <v>178</v>
      </c>
      <c r="H964" s="259">
        <v>1500</v>
      </c>
      <c r="I964" s="262" t="s">
        <v>1168</v>
      </c>
      <c r="J964" s="263" t="s">
        <v>15</v>
      </c>
      <c r="K964" s="294" t="s">
        <v>11</v>
      </c>
      <c r="L964" s="256"/>
    </row>
    <row r="965" spans="1:12" x14ac:dyDescent="0.35">
      <c r="A965" s="16">
        <v>2025160</v>
      </c>
      <c r="B965" s="22">
        <v>45854</v>
      </c>
      <c r="C965" s="79">
        <v>2025</v>
      </c>
      <c r="D965" s="301" t="s">
        <v>1159</v>
      </c>
      <c r="E965" s="258" t="s">
        <v>11</v>
      </c>
      <c r="F965" s="16" t="s">
        <v>1176</v>
      </c>
      <c r="G965" s="219" t="s">
        <v>1177</v>
      </c>
      <c r="H965" s="252">
        <v>1053</v>
      </c>
      <c r="I965" s="219" t="s">
        <v>792</v>
      </c>
      <c r="J965" s="134" t="s">
        <v>43</v>
      </c>
      <c r="K965" s="294" t="s">
        <v>1159</v>
      </c>
      <c r="L965" s="256"/>
    </row>
    <row r="966" spans="1:12" x14ac:dyDescent="0.35">
      <c r="A966" s="258">
        <v>2025161</v>
      </c>
      <c r="B966" s="260">
        <v>45858</v>
      </c>
      <c r="C966" s="261">
        <v>2025</v>
      </c>
      <c r="D966" s="258" t="s">
        <v>53</v>
      </c>
      <c r="E966" s="258" t="s">
        <v>11</v>
      </c>
      <c r="F966" s="258" t="s">
        <v>177</v>
      </c>
      <c r="G966" s="262" t="s">
        <v>377</v>
      </c>
      <c r="H966" s="259">
        <v>1300</v>
      </c>
      <c r="I966" s="262" t="s">
        <v>788</v>
      </c>
      <c r="J966" s="263" t="s">
        <v>34</v>
      </c>
      <c r="K966" s="294" t="s">
        <v>11</v>
      </c>
      <c r="L966" s="256"/>
    </row>
    <row r="967" spans="1:12" x14ac:dyDescent="0.35">
      <c r="A967" s="258">
        <v>2025165</v>
      </c>
      <c r="B967" s="260">
        <v>45850</v>
      </c>
      <c r="C967" s="261">
        <v>2025</v>
      </c>
      <c r="D967" s="258" t="s">
        <v>235</v>
      </c>
      <c r="E967" s="258" t="s">
        <v>11</v>
      </c>
      <c r="F967" s="258" t="s">
        <v>73</v>
      </c>
      <c r="G967" s="262" t="s">
        <v>671</v>
      </c>
      <c r="H967" s="259">
        <v>2500</v>
      </c>
      <c r="I967" s="262" t="s">
        <v>788</v>
      </c>
      <c r="J967" s="263" t="s">
        <v>76</v>
      </c>
      <c r="K967" s="294" t="s">
        <v>11</v>
      </c>
      <c r="L967" s="256"/>
    </row>
    <row r="968" spans="1:12" x14ac:dyDescent="0.35">
      <c r="A968" s="258">
        <v>2025167</v>
      </c>
      <c r="B968" s="260">
        <v>45848</v>
      </c>
      <c r="C968" s="261">
        <v>2025</v>
      </c>
      <c r="D968" s="258" t="s">
        <v>57</v>
      </c>
      <c r="E968" s="269" t="s">
        <v>20</v>
      </c>
      <c r="F968" s="258" t="s">
        <v>73</v>
      </c>
      <c r="G968" s="262" t="s">
        <v>74</v>
      </c>
      <c r="H968" s="259">
        <v>1500</v>
      </c>
      <c r="I968" s="262" t="s">
        <v>788</v>
      </c>
      <c r="J968" s="263" t="s">
        <v>76</v>
      </c>
      <c r="K968" s="294" t="s">
        <v>11</v>
      </c>
      <c r="L968" s="256"/>
    </row>
    <row r="969" spans="1:12" x14ac:dyDescent="0.35">
      <c r="A969" s="16">
        <v>2025171</v>
      </c>
      <c r="B969" s="22">
        <v>45868</v>
      </c>
      <c r="C969" s="79">
        <v>2025</v>
      </c>
      <c r="D969" s="301" t="s">
        <v>1178</v>
      </c>
      <c r="E969" s="258" t="s">
        <v>11</v>
      </c>
      <c r="F969" s="16" t="s">
        <v>73</v>
      </c>
      <c r="G969" s="219" t="s">
        <v>305</v>
      </c>
      <c r="H969" s="252">
        <v>82</v>
      </c>
      <c r="I969" s="219" t="s">
        <v>809</v>
      </c>
      <c r="J969" s="263" t="s">
        <v>24</v>
      </c>
      <c r="K969" s="294" t="s">
        <v>1160</v>
      </c>
      <c r="L969" s="256"/>
    </row>
    <row r="970" spans="1:12" x14ac:dyDescent="0.35">
      <c r="A970" s="258">
        <v>2025172</v>
      </c>
      <c r="B970" s="260">
        <v>45870</v>
      </c>
      <c r="C970" s="261">
        <v>2025</v>
      </c>
      <c r="D970" s="258" t="s">
        <v>235</v>
      </c>
      <c r="E970" s="269" t="s">
        <v>20</v>
      </c>
      <c r="F970" s="258" t="s">
        <v>244</v>
      </c>
      <c r="G970" s="262" t="s">
        <v>191</v>
      </c>
      <c r="H970" s="259">
        <v>1800</v>
      </c>
      <c r="I970" s="262" t="s">
        <v>788</v>
      </c>
      <c r="J970" s="263" t="s">
        <v>24</v>
      </c>
      <c r="K970" s="294" t="s">
        <v>11</v>
      </c>
      <c r="L970" s="256"/>
    </row>
    <row r="971" spans="1:12" x14ac:dyDescent="0.35">
      <c r="A971" s="258">
        <v>2025177</v>
      </c>
      <c r="B971" s="260">
        <v>45879</v>
      </c>
      <c r="C971" s="261">
        <v>2025</v>
      </c>
      <c r="D971" s="258" t="s">
        <v>44</v>
      </c>
      <c r="E971" s="269" t="s">
        <v>11</v>
      </c>
      <c r="F971" s="258" t="s">
        <v>696</v>
      </c>
      <c r="G971" s="262" t="s">
        <v>723</v>
      </c>
      <c r="H971" s="259">
        <v>3200</v>
      </c>
      <c r="I971" s="262" t="s">
        <v>854</v>
      </c>
      <c r="J971" s="263" t="s">
        <v>15</v>
      </c>
      <c r="K971" s="294" t="s">
        <v>11</v>
      </c>
      <c r="L971" s="256"/>
    </row>
    <row r="972" spans="1:12" x14ac:dyDescent="0.35">
      <c r="A972" s="258">
        <v>2025182</v>
      </c>
      <c r="B972" s="260">
        <v>45885</v>
      </c>
      <c r="C972" s="261">
        <v>2025</v>
      </c>
      <c r="D972" s="258" t="s">
        <v>44</v>
      </c>
      <c r="E972" s="269" t="s">
        <v>20</v>
      </c>
      <c r="F972" s="258" t="s">
        <v>682</v>
      </c>
      <c r="G972" s="262" t="s">
        <v>427</v>
      </c>
      <c r="H972" s="259">
        <v>3000</v>
      </c>
      <c r="I972" s="262" t="s">
        <v>879</v>
      </c>
      <c r="J972" s="263" t="s">
        <v>76</v>
      </c>
      <c r="K972" s="294" t="s">
        <v>11</v>
      </c>
      <c r="L972" s="256"/>
    </row>
    <row r="973" spans="1:12" x14ac:dyDescent="0.35">
      <c r="A973" s="258">
        <v>2025184</v>
      </c>
      <c r="B973" s="260">
        <v>45883</v>
      </c>
      <c r="C973" s="261">
        <v>2025</v>
      </c>
      <c r="D973" s="258" t="s">
        <v>959</v>
      </c>
      <c r="E973" s="269" t="s">
        <v>11</v>
      </c>
      <c r="F973" s="258" t="s">
        <v>1170</v>
      </c>
      <c r="G973" s="262" t="s">
        <v>410</v>
      </c>
      <c r="H973" s="259">
        <v>1000</v>
      </c>
      <c r="I973" s="262" t="s">
        <v>792</v>
      </c>
      <c r="J973" s="263" t="s">
        <v>15</v>
      </c>
      <c r="K973" s="294" t="s">
        <v>11</v>
      </c>
      <c r="L973" s="256"/>
    </row>
    <row r="974" spans="1:12" x14ac:dyDescent="0.35">
      <c r="A974" s="258">
        <v>2025187</v>
      </c>
      <c r="B974" s="260">
        <v>45886</v>
      </c>
      <c r="C974" s="261">
        <v>2025</v>
      </c>
      <c r="D974" s="258" t="s">
        <v>53</v>
      </c>
      <c r="E974" s="269" t="s">
        <v>11</v>
      </c>
      <c r="F974" s="258" t="s">
        <v>177</v>
      </c>
      <c r="G974" s="262" t="s">
        <v>71</v>
      </c>
      <c r="H974" s="259">
        <v>1600</v>
      </c>
      <c r="I974" s="262" t="s">
        <v>788</v>
      </c>
      <c r="J974" s="263" t="s">
        <v>34</v>
      </c>
      <c r="K974" s="294" t="s">
        <v>11</v>
      </c>
      <c r="L974" s="256"/>
    </row>
    <row r="975" spans="1:12" x14ac:dyDescent="0.35">
      <c r="A975" s="258">
        <v>2025189</v>
      </c>
      <c r="B975" s="260">
        <v>45888</v>
      </c>
      <c r="C975" s="261">
        <v>2025</v>
      </c>
      <c r="D975" s="258" t="s">
        <v>53</v>
      </c>
      <c r="E975" s="269" t="s">
        <v>20</v>
      </c>
      <c r="F975" s="258" t="s">
        <v>137</v>
      </c>
      <c r="G975" s="262" t="s">
        <v>186</v>
      </c>
      <c r="H975" s="259">
        <v>8000</v>
      </c>
      <c r="I975" s="262" t="s">
        <v>794</v>
      </c>
      <c r="J975" s="263" t="s">
        <v>76</v>
      </c>
      <c r="K975" s="294" t="s">
        <v>11</v>
      </c>
      <c r="L975" s="256"/>
    </row>
    <row r="976" spans="1:12" x14ac:dyDescent="0.35">
      <c r="A976" s="258">
        <v>2025193</v>
      </c>
      <c r="B976" s="260">
        <v>45881</v>
      </c>
      <c r="C976" s="261">
        <v>2025</v>
      </c>
      <c r="D976" s="258" t="s">
        <v>1167</v>
      </c>
      <c r="E976" s="269" t="s">
        <v>11</v>
      </c>
      <c r="F976" s="258" t="s">
        <v>1171</v>
      </c>
      <c r="G976" s="262" t="s">
        <v>780</v>
      </c>
      <c r="H976" s="259">
        <v>3300</v>
      </c>
      <c r="I976" s="262" t="s">
        <v>799</v>
      </c>
      <c r="J976" s="263" t="s">
        <v>15</v>
      </c>
      <c r="K976" s="294" t="s">
        <v>11</v>
      </c>
      <c r="L976" s="256"/>
    </row>
    <row r="977" spans="1:12" x14ac:dyDescent="0.35">
      <c r="A977" s="258">
        <v>2025204</v>
      </c>
      <c r="B977" s="260">
        <v>45903</v>
      </c>
      <c r="C977" s="261">
        <v>2025</v>
      </c>
      <c r="D977" s="258" t="s">
        <v>235</v>
      </c>
      <c r="E977" s="269" t="s">
        <v>11</v>
      </c>
      <c r="F977" s="258" t="s">
        <v>334</v>
      </c>
      <c r="G977" s="262" t="s">
        <v>1115</v>
      </c>
      <c r="H977" s="259">
        <v>11000</v>
      </c>
      <c r="I977" s="262" t="s">
        <v>794</v>
      </c>
      <c r="J977" s="263" t="s">
        <v>34</v>
      </c>
      <c r="K977" s="294" t="s">
        <v>11</v>
      </c>
      <c r="L977" s="256"/>
    </row>
    <row r="978" spans="1:12" x14ac:dyDescent="0.35">
      <c r="A978" s="258">
        <v>2025211</v>
      </c>
      <c r="B978" s="260">
        <v>45924</v>
      </c>
      <c r="C978" s="261">
        <v>2025</v>
      </c>
      <c r="D978" s="258" t="s">
        <v>53</v>
      </c>
      <c r="E978" s="269" t="s">
        <v>20</v>
      </c>
      <c r="F978" s="258" t="s">
        <v>21</v>
      </c>
      <c r="G978" s="262" t="s">
        <v>635</v>
      </c>
      <c r="H978" s="259">
        <v>5000</v>
      </c>
      <c r="I978" s="262" t="s">
        <v>1172</v>
      </c>
      <c r="J978" s="263" t="s">
        <v>34</v>
      </c>
      <c r="K978" s="294" t="s">
        <v>11</v>
      </c>
      <c r="L978" s="256"/>
    </row>
    <row r="979" spans="1:12" x14ac:dyDescent="0.35">
      <c r="A979" s="258">
        <v>2025217</v>
      </c>
      <c r="B979" s="260">
        <v>45931</v>
      </c>
      <c r="C979" s="261">
        <v>2025</v>
      </c>
      <c r="D979" s="258" t="s">
        <v>53</v>
      </c>
      <c r="E979" s="269" t="s">
        <v>11</v>
      </c>
      <c r="F979" s="258" t="s">
        <v>110</v>
      </c>
      <c r="G979" s="262" t="s">
        <v>285</v>
      </c>
      <c r="H979" s="259">
        <v>6200</v>
      </c>
      <c r="I979" s="262" t="s">
        <v>794</v>
      </c>
      <c r="J979" s="263" t="s">
        <v>76</v>
      </c>
      <c r="K979" s="294" t="s">
        <v>11</v>
      </c>
      <c r="L979" s="256"/>
    </row>
    <row r="980" spans="1:12" x14ac:dyDescent="0.35">
      <c r="A980" s="258">
        <v>2025227</v>
      </c>
      <c r="B980" s="260">
        <v>45952</v>
      </c>
      <c r="C980" s="261">
        <v>2025</v>
      </c>
      <c r="D980" s="258" t="s">
        <v>235</v>
      </c>
      <c r="E980" s="269" t="s">
        <v>11</v>
      </c>
      <c r="F980" s="258" t="s">
        <v>120</v>
      </c>
      <c r="G980" s="262" t="s">
        <v>1115</v>
      </c>
      <c r="H980" s="259">
        <v>6000</v>
      </c>
      <c r="I980" s="262" t="s">
        <v>794</v>
      </c>
      <c r="J980" s="263" t="s">
        <v>15</v>
      </c>
      <c r="K980" s="294" t="s">
        <v>11</v>
      </c>
      <c r="L980" s="256"/>
    </row>
    <row r="981" spans="1:12" x14ac:dyDescent="0.35">
      <c r="A981" s="258">
        <v>2025230</v>
      </c>
      <c r="B981" s="260">
        <v>45965</v>
      </c>
      <c r="C981" s="261">
        <v>2025</v>
      </c>
      <c r="D981" s="258" t="s">
        <v>621</v>
      </c>
      <c r="E981" s="269" t="s">
        <v>11</v>
      </c>
      <c r="F981" s="258" t="s">
        <v>417</v>
      </c>
      <c r="G981" s="262" t="s">
        <v>191</v>
      </c>
      <c r="H981" s="259">
        <v>6000</v>
      </c>
      <c r="I981" s="262" t="s">
        <v>810</v>
      </c>
      <c r="J981" s="263" t="s">
        <v>15</v>
      </c>
      <c r="K981" s="294" t="s">
        <v>11</v>
      </c>
      <c r="L981" s="256"/>
    </row>
    <row r="982" spans="1:12" x14ac:dyDescent="0.35">
      <c r="A982" s="258">
        <v>2025235</v>
      </c>
      <c r="B982" s="260">
        <v>45974</v>
      </c>
      <c r="C982" s="261">
        <v>2025</v>
      </c>
      <c r="D982" s="258" t="s">
        <v>1012</v>
      </c>
      <c r="E982" s="269" t="s">
        <v>11</v>
      </c>
      <c r="F982" s="258" t="s">
        <v>744</v>
      </c>
      <c r="G982" s="262" t="s">
        <v>1179</v>
      </c>
      <c r="H982" s="259">
        <v>250</v>
      </c>
      <c r="I982" s="262" t="s">
        <v>792</v>
      </c>
      <c r="J982" s="263" t="s">
        <v>15</v>
      </c>
      <c r="K982" s="294" t="s">
        <v>11</v>
      </c>
      <c r="L982" s="256"/>
    </row>
    <row r="983" spans="1:12" x14ac:dyDescent="0.35">
      <c r="A983" s="258">
        <v>2025237</v>
      </c>
      <c r="B983" s="260">
        <v>45973</v>
      </c>
      <c r="C983" s="261">
        <v>2025</v>
      </c>
      <c r="D983" s="302" t="s">
        <v>393</v>
      </c>
      <c r="E983" s="269" t="s">
        <v>11</v>
      </c>
      <c r="F983" s="258" t="s">
        <v>1180</v>
      </c>
      <c r="G983" s="262" t="s">
        <v>1181</v>
      </c>
      <c r="H983" s="259">
        <v>1045</v>
      </c>
      <c r="I983" s="262" t="s">
        <v>792</v>
      </c>
      <c r="J983" s="134" t="s">
        <v>34</v>
      </c>
      <c r="K983" s="294" t="s">
        <v>393</v>
      </c>
      <c r="L983" s="256"/>
    </row>
    <row r="984" spans="1:12" ht="15" thickBot="1" x14ac:dyDescent="0.4">
      <c r="A984" s="310">
        <v>2025238</v>
      </c>
      <c r="B984" s="311">
        <v>45977</v>
      </c>
      <c r="C984" s="312">
        <v>2025</v>
      </c>
      <c r="D984" s="310" t="s">
        <v>192</v>
      </c>
      <c r="E984" s="313" t="s">
        <v>11</v>
      </c>
      <c r="F984" s="310" t="s">
        <v>70</v>
      </c>
      <c r="G984" s="314" t="s">
        <v>256</v>
      </c>
      <c r="H984" s="315">
        <v>5000</v>
      </c>
      <c r="I984" s="314" t="s">
        <v>794</v>
      </c>
      <c r="J984" s="316" t="s">
        <v>76</v>
      </c>
      <c r="K984" s="294" t="s">
        <v>11</v>
      </c>
      <c r="L984" s="256"/>
    </row>
    <row r="985" spans="1:12" x14ac:dyDescent="0.35">
      <c r="A985" s="323">
        <v>2026008</v>
      </c>
      <c r="B985" s="324">
        <v>46051</v>
      </c>
      <c r="C985" s="325">
        <v>2026</v>
      </c>
      <c r="D985" s="323" t="s">
        <v>393</v>
      </c>
      <c r="E985" s="326" t="s">
        <v>20</v>
      </c>
      <c r="F985" s="323" t="s">
        <v>702</v>
      </c>
      <c r="G985" s="327" t="s">
        <v>723</v>
      </c>
      <c r="H985" s="328">
        <v>4780</v>
      </c>
      <c r="I985" s="327" t="s">
        <v>810</v>
      </c>
      <c r="J985" s="329" t="s">
        <v>34</v>
      </c>
      <c r="K985" s="294" t="s">
        <v>20</v>
      </c>
      <c r="L985" s="256"/>
    </row>
    <row r="986" spans="1:12" x14ac:dyDescent="0.35">
      <c r="A986" s="258">
        <v>2026011</v>
      </c>
      <c r="B986" s="260">
        <v>46061</v>
      </c>
      <c r="C986" s="261">
        <v>2026</v>
      </c>
      <c r="D986" s="258" t="s">
        <v>235</v>
      </c>
      <c r="E986" s="258" t="s">
        <v>11</v>
      </c>
      <c r="F986" s="258" t="s">
        <v>73</v>
      </c>
      <c r="G986" s="262" t="s">
        <v>195</v>
      </c>
      <c r="H986" s="259">
        <v>875</v>
      </c>
      <c r="I986" s="262" t="s">
        <v>788</v>
      </c>
      <c r="J986" s="263" t="s">
        <v>76</v>
      </c>
      <c r="K986" s="294" t="s">
        <v>11</v>
      </c>
      <c r="L986" s="256"/>
    </row>
    <row r="987" spans="1:12" x14ac:dyDescent="0.35">
      <c r="A987" s="258">
        <v>2026012</v>
      </c>
      <c r="B987" s="260">
        <v>46071</v>
      </c>
      <c r="C987" s="261">
        <v>2026</v>
      </c>
      <c r="D987" s="258" t="s">
        <v>492</v>
      </c>
      <c r="E987" s="258" t="s">
        <v>20</v>
      </c>
      <c r="F987" s="258" t="s">
        <v>775</v>
      </c>
      <c r="G987" s="262" t="s">
        <v>1184</v>
      </c>
      <c r="H987" s="259">
        <v>16000</v>
      </c>
      <c r="I987" s="262" t="s">
        <v>810</v>
      </c>
      <c r="J987" s="263" t="s">
        <v>34</v>
      </c>
      <c r="K987" s="294" t="s">
        <v>11</v>
      </c>
      <c r="L987" s="256"/>
    </row>
    <row r="988" spans="1:12" x14ac:dyDescent="0.35">
      <c r="A988" s="258">
        <v>2026014</v>
      </c>
      <c r="B988" s="260">
        <v>46076</v>
      </c>
      <c r="C988" s="261">
        <v>2026</v>
      </c>
      <c r="D988" s="258" t="s">
        <v>655</v>
      </c>
      <c r="E988" s="258" t="s">
        <v>20</v>
      </c>
      <c r="F988" s="258" t="s">
        <v>1185</v>
      </c>
      <c r="G988" s="262" t="s">
        <v>1186</v>
      </c>
      <c r="H988" s="259">
        <v>12000</v>
      </c>
      <c r="I988" s="262" t="s">
        <v>1187</v>
      </c>
      <c r="J988" s="263" t="s">
        <v>15</v>
      </c>
      <c r="K988" s="294" t="s">
        <v>20</v>
      </c>
      <c r="L988" s="256"/>
    </row>
    <row r="989" spans="1:12" x14ac:dyDescent="0.35">
      <c r="A989" s="258">
        <v>2026015</v>
      </c>
      <c r="B989" s="260">
        <v>46084</v>
      </c>
      <c r="C989" s="261">
        <v>2026</v>
      </c>
      <c r="D989" s="302" t="s">
        <v>1036</v>
      </c>
      <c r="E989" s="258" t="s">
        <v>11</v>
      </c>
      <c r="F989" s="258"/>
      <c r="G989" s="262"/>
      <c r="H989" s="259">
        <v>1200</v>
      </c>
      <c r="I989" s="262"/>
      <c r="J989" s="263"/>
      <c r="K989" s="294" t="s">
        <v>1036</v>
      </c>
      <c r="L989" s="256"/>
    </row>
    <row r="990" spans="1:12" x14ac:dyDescent="0.35">
      <c r="A990" s="258">
        <v>2026027</v>
      </c>
      <c r="B990" s="260">
        <v>46097</v>
      </c>
      <c r="C990" s="261">
        <v>2026</v>
      </c>
      <c r="D990" s="258" t="s">
        <v>192</v>
      </c>
      <c r="E990" s="258" t="s">
        <v>11</v>
      </c>
      <c r="F990" s="258" t="s">
        <v>177</v>
      </c>
      <c r="G990" s="262" t="s">
        <v>314</v>
      </c>
      <c r="H990" s="259">
        <v>3200</v>
      </c>
      <c r="I990" s="262" t="s">
        <v>794</v>
      </c>
      <c r="J990" s="263" t="s">
        <v>15</v>
      </c>
      <c r="K990" s="294" t="s">
        <v>11</v>
      </c>
      <c r="L990" s="256"/>
    </row>
    <row r="991" spans="1:12" x14ac:dyDescent="0.35">
      <c r="A991" s="16">
        <v>2026030</v>
      </c>
      <c r="B991" s="22">
        <v>46107</v>
      </c>
      <c r="C991" s="79">
        <v>2026</v>
      </c>
      <c r="D991" s="301" t="s">
        <v>1182</v>
      </c>
      <c r="E991" s="258" t="s">
        <v>11</v>
      </c>
      <c r="F991" s="16"/>
      <c r="G991" s="219"/>
      <c r="H991" s="252">
        <v>400</v>
      </c>
      <c r="I991" s="219"/>
      <c r="J991" s="134"/>
      <c r="K991" s="294" t="s">
        <v>1183</v>
      </c>
      <c r="L991" s="256"/>
    </row>
    <row r="992" spans="1:12" x14ac:dyDescent="0.35">
      <c r="A992" s="16">
        <v>2026042</v>
      </c>
      <c r="B992" s="22">
        <v>46122</v>
      </c>
      <c r="C992" s="79">
        <v>2026</v>
      </c>
      <c r="D992" s="302" t="s">
        <v>1016</v>
      </c>
      <c r="E992" s="258" t="s">
        <v>11</v>
      </c>
      <c r="F992" s="16"/>
      <c r="G992" s="219"/>
      <c r="H992" s="252">
        <v>261</v>
      </c>
      <c r="I992" s="219"/>
      <c r="J992" s="134"/>
      <c r="K992" s="294" t="s">
        <v>1016</v>
      </c>
      <c r="L992" s="256"/>
    </row>
    <row r="993" spans="1:12" x14ac:dyDescent="0.35">
      <c r="A993" s="317">
        <v>2026047</v>
      </c>
      <c r="B993" s="318">
        <v>46130</v>
      </c>
      <c r="C993" s="319">
        <v>2026</v>
      </c>
      <c r="D993" s="317" t="s">
        <v>19</v>
      </c>
      <c r="E993" s="317" t="s">
        <v>20</v>
      </c>
      <c r="F993" s="317"/>
      <c r="G993" s="320"/>
      <c r="H993" s="321">
        <v>8000</v>
      </c>
      <c r="I993" s="320"/>
      <c r="J993" s="322"/>
      <c r="K993" s="294" t="s">
        <v>11</v>
      </c>
      <c r="L993" s="256"/>
    </row>
    <row r="994" spans="1:12" x14ac:dyDescent="0.35">
      <c r="A994" s="16"/>
      <c r="B994" s="22"/>
      <c r="C994" s="79"/>
      <c r="D994" s="16"/>
      <c r="E994" s="258"/>
      <c r="F994" s="16"/>
      <c r="G994" s="219"/>
      <c r="H994" s="252"/>
      <c r="I994" s="219"/>
      <c r="J994" s="134"/>
      <c r="K994" s="294"/>
      <c r="L994" s="256"/>
    </row>
    <row r="995" spans="1:12" x14ac:dyDescent="0.35">
      <c r="A995" s="16"/>
      <c r="B995" s="22"/>
      <c r="C995" s="79"/>
      <c r="D995" s="16"/>
      <c r="E995" s="258"/>
      <c r="F995" s="16"/>
      <c r="G995" s="219"/>
      <c r="H995" s="252"/>
      <c r="I995" s="219"/>
      <c r="J995" s="134"/>
      <c r="K995" s="294"/>
      <c r="L995" s="256"/>
    </row>
    <row r="996" spans="1:12" x14ac:dyDescent="0.35">
      <c r="A996" s="16"/>
      <c r="B996" s="22"/>
      <c r="C996" s="79"/>
      <c r="D996" s="16"/>
      <c r="E996" s="258"/>
      <c r="F996" s="16"/>
      <c r="G996" s="219"/>
      <c r="H996" s="252"/>
      <c r="I996" s="219"/>
      <c r="J996" s="134"/>
      <c r="K996" s="294"/>
      <c r="L996" s="256"/>
    </row>
    <row r="997" spans="1:12" x14ac:dyDescent="0.35">
      <c r="A997" s="16"/>
      <c r="B997" s="22"/>
      <c r="C997" s="79"/>
      <c r="D997" s="16"/>
      <c r="E997" s="258"/>
      <c r="F997" s="16"/>
      <c r="G997" s="219"/>
      <c r="H997" s="252"/>
      <c r="I997" s="219"/>
      <c r="J997" s="134"/>
      <c r="K997" s="294"/>
      <c r="L997" s="256"/>
    </row>
    <row r="998" spans="1:12" x14ac:dyDescent="0.35">
      <c r="A998" s="16"/>
      <c r="B998" s="22"/>
      <c r="C998" s="79"/>
      <c r="D998" s="16"/>
      <c r="E998" s="258"/>
      <c r="F998" s="16"/>
      <c r="G998" s="219"/>
      <c r="H998" s="252"/>
      <c r="I998" s="219"/>
      <c r="J998" s="134"/>
      <c r="K998" s="294"/>
      <c r="L998" s="256"/>
    </row>
    <row r="999" spans="1:12" x14ac:dyDescent="0.35">
      <c r="A999" s="16"/>
      <c r="B999" s="22"/>
      <c r="C999" s="79"/>
      <c r="D999" s="16"/>
      <c r="E999" s="258"/>
      <c r="F999" s="16"/>
      <c r="G999" s="219"/>
      <c r="H999" s="252"/>
      <c r="I999" s="219"/>
      <c r="J999" s="134"/>
      <c r="K999" s="294"/>
      <c r="L999" s="256"/>
    </row>
    <row r="1000" spans="1:12" x14ac:dyDescent="0.35">
      <c r="A1000" s="16"/>
      <c r="B1000" s="22"/>
      <c r="C1000" s="79"/>
      <c r="D1000" s="16"/>
      <c r="E1000" s="258"/>
      <c r="F1000" s="16"/>
      <c r="G1000" s="219"/>
      <c r="H1000" s="252"/>
      <c r="I1000" s="219"/>
      <c r="J1000" s="134"/>
      <c r="K1000" s="294"/>
      <c r="L1000" s="256"/>
    </row>
    <row r="1001" spans="1:12" x14ac:dyDescent="0.35">
      <c r="A1001" s="16"/>
      <c r="B1001" s="22"/>
      <c r="C1001" s="79"/>
      <c r="D1001" s="16"/>
      <c r="E1001" s="258"/>
      <c r="F1001" s="16"/>
      <c r="G1001" s="219"/>
      <c r="H1001" s="252"/>
      <c r="I1001" s="219"/>
      <c r="J1001" s="134"/>
      <c r="K1001" s="294"/>
      <c r="L1001" s="256"/>
    </row>
    <row r="1002" spans="1:12" x14ac:dyDescent="0.35">
      <c r="A1002" s="16"/>
      <c r="B1002" s="22"/>
      <c r="C1002" s="79"/>
      <c r="D1002" s="16"/>
      <c r="E1002" s="258"/>
      <c r="F1002" s="16"/>
      <c r="G1002" s="219"/>
      <c r="H1002" s="252"/>
      <c r="I1002" s="219"/>
      <c r="J1002" s="134"/>
      <c r="K1002" s="294"/>
      <c r="L1002" s="256"/>
    </row>
    <row r="1003" spans="1:12" x14ac:dyDescent="0.35">
      <c r="A1003" s="16"/>
      <c r="B1003" s="22"/>
      <c r="C1003" s="79"/>
      <c r="D1003" s="16"/>
      <c r="E1003" s="258"/>
      <c r="F1003" s="16"/>
      <c r="G1003" s="219"/>
      <c r="H1003" s="252"/>
      <c r="I1003" s="219"/>
      <c r="J1003" s="134"/>
      <c r="K1003" s="294"/>
      <c r="L1003" s="256"/>
    </row>
    <row r="1004" spans="1:12" x14ac:dyDescent="0.35">
      <c r="A1004" s="16"/>
      <c r="B1004" s="22"/>
      <c r="C1004" s="79"/>
      <c r="D1004" s="16"/>
      <c r="E1004" s="258"/>
      <c r="F1004" s="16"/>
      <c r="G1004" s="219"/>
      <c r="H1004" s="252"/>
      <c r="I1004" s="219"/>
      <c r="J1004" s="134"/>
      <c r="K1004" s="294"/>
      <c r="L1004" s="256"/>
    </row>
    <row r="1005" spans="1:12" x14ac:dyDescent="0.35">
      <c r="A1005" s="16"/>
      <c r="B1005" s="22"/>
      <c r="C1005" s="79"/>
      <c r="D1005" s="16"/>
      <c r="E1005" s="258"/>
      <c r="F1005" s="16"/>
      <c r="G1005" s="219"/>
      <c r="H1005" s="252"/>
      <c r="I1005" s="219"/>
      <c r="J1005" s="134"/>
      <c r="K1005" s="294"/>
      <c r="L1005" s="256"/>
    </row>
    <row r="1006" spans="1:12" x14ac:dyDescent="0.35">
      <c r="A1006" s="16"/>
      <c r="B1006" s="22"/>
      <c r="C1006" s="79"/>
      <c r="D1006" s="16"/>
      <c r="E1006" s="258"/>
      <c r="F1006" s="16"/>
      <c r="G1006" s="219"/>
      <c r="H1006" s="252"/>
      <c r="I1006" s="219"/>
      <c r="J1006" s="134"/>
      <c r="K1006" s="294"/>
      <c r="L1006" s="256"/>
    </row>
    <row r="1007" spans="1:12" x14ac:dyDescent="0.35">
      <c r="A1007" s="16"/>
      <c r="B1007" s="22"/>
      <c r="C1007" s="79"/>
      <c r="D1007" s="16"/>
      <c r="E1007" s="258"/>
      <c r="F1007" s="16"/>
      <c r="G1007" s="219"/>
      <c r="H1007" s="252"/>
      <c r="I1007" s="219"/>
      <c r="J1007" s="134"/>
      <c r="K1007" s="294"/>
      <c r="L1007" s="256"/>
    </row>
    <row r="1008" spans="1:12" x14ac:dyDescent="0.35">
      <c r="A1008" s="16"/>
      <c r="B1008" s="22"/>
      <c r="C1008" s="79"/>
      <c r="D1008" s="16"/>
      <c r="E1008" s="258"/>
      <c r="F1008" s="16"/>
      <c r="G1008" s="219"/>
      <c r="H1008" s="252"/>
      <c r="I1008" s="219"/>
      <c r="J1008" s="134"/>
      <c r="K1008" s="294"/>
      <c r="L1008" s="256"/>
    </row>
    <row r="1009" spans="1:12" x14ac:dyDescent="0.35">
      <c r="A1009" s="16"/>
      <c r="B1009" s="22"/>
      <c r="C1009" s="79"/>
      <c r="D1009" s="16"/>
      <c r="E1009" s="258"/>
      <c r="F1009" s="16"/>
      <c r="G1009" s="219"/>
      <c r="H1009" s="252"/>
      <c r="I1009" s="219"/>
      <c r="J1009" s="134"/>
      <c r="K1009" s="294"/>
      <c r="L1009" s="256"/>
    </row>
    <row r="1010" spans="1:12" x14ac:dyDescent="0.35">
      <c r="A1010" s="16"/>
      <c r="B1010" s="22"/>
      <c r="C1010" s="79"/>
      <c r="D1010" s="16"/>
      <c r="E1010" s="258"/>
      <c r="F1010" s="16"/>
      <c r="G1010" s="219"/>
      <c r="H1010" s="252"/>
      <c r="I1010" s="219"/>
      <c r="J1010" s="134"/>
      <c r="K1010" s="294"/>
      <c r="L1010" s="256"/>
    </row>
    <row r="1011" spans="1:12" x14ac:dyDescent="0.35">
      <c r="A1011" s="16"/>
      <c r="B1011" s="22"/>
      <c r="C1011" s="79"/>
      <c r="D1011" s="16"/>
      <c r="E1011" s="258"/>
      <c r="F1011" s="16"/>
      <c r="G1011" s="219"/>
      <c r="H1011" s="252"/>
      <c r="I1011" s="219"/>
      <c r="J1011" s="134"/>
      <c r="K1011" s="294"/>
      <c r="L1011" s="256"/>
    </row>
    <row r="1012" spans="1:12" x14ac:dyDescent="0.35">
      <c r="A1012" s="16"/>
      <c r="B1012" s="22"/>
      <c r="C1012" s="79"/>
      <c r="D1012" s="16"/>
      <c r="E1012" s="258"/>
      <c r="F1012" s="16"/>
      <c r="G1012" s="219"/>
      <c r="H1012" s="252"/>
      <c r="I1012" s="219"/>
      <c r="J1012" s="134"/>
      <c r="K1012" s="294"/>
      <c r="L1012" s="256"/>
    </row>
    <row r="1013" spans="1:12" x14ac:dyDescent="0.35">
      <c r="A1013" s="16"/>
      <c r="B1013" s="22"/>
      <c r="C1013" s="79"/>
      <c r="D1013" s="16"/>
      <c r="E1013" s="258"/>
      <c r="F1013" s="16"/>
      <c r="G1013" s="219"/>
      <c r="H1013" s="252"/>
      <c r="I1013" s="219"/>
      <c r="J1013" s="134"/>
      <c r="K1013" s="294"/>
      <c r="L1013" s="256"/>
    </row>
    <row r="1014" spans="1:12" x14ac:dyDescent="0.35">
      <c r="A1014" s="16"/>
      <c r="B1014" s="22"/>
      <c r="C1014" s="79"/>
      <c r="D1014" s="16"/>
      <c r="E1014" s="258"/>
      <c r="F1014" s="16"/>
      <c r="G1014" s="219"/>
      <c r="H1014" s="252"/>
      <c r="I1014" s="219"/>
      <c r="J1014" s="134"/>
      <c r="K1014" s="294"/>
      <c r="L1014" s="256"/>
    </row>
    <row r="1015" spans="1:12" x14ac:dyDescent="0.35">
      <c r="A1015" s="16"/>
      <c r="B1015" s="22"/>
      <c r="C1015" s="79"/>
      <c r="D1015" s="16"/>
      <c r="E1015" s="258"/>
      <c r="F1015" s="16"/>
      <c r="G1015" s="219"/>
      <c r="H1015" s="252"/>
      <c r="I1015" s="219"/>
      <c r="J1015" s="134"/>
      <c r="K1015" s="294"/>
      <c r="L1015" s="256"/>
    </row>
    <row r="1016" spans="1:12" x14ac:dyDescent="0.35">
      <c r="A1016" s="16"/>
      <c r="B1016" s="22"/>
      <c r="C1016" s="79"/>
      <c r="D1016" s="16"/>
      <c r="E1016" s="258"/>
      <c r="F1016" s="16"/>
      <c r="G1016" s="219"/>
      <c r="H1016" s="252"/>
      <c r="I1016" s="219"/>
      <c r="J1016" s="134"/>
      <c r="K1016" s="294"/>
      <c r="L1016" s="256"/>
    </row>
    <row r="1017" spans="1:12" x14ac:dyDescent="0.35">
      <c r="A1017" s="16"/>
      <c r="B1017" s="22"/>
      <c r="C1017" s="79"/>
      <c r="D1017" s="16"/>
      <c r="E1017" s="258"/>
      <c r="F1017" s="16"/>
      <c r="G1017" s="219"/>
      <c r="H1017" s="252"/>
      <c r="I1017" s="219"/>
      <c r="J1017" s="134"/>
      <c r="K1017" s="294"/>
      <c r="L1017" s="256"/>
    </row>
    <row r="1018" spans="1:12" x14ac:dyDescent="0.35">
      <c r="A1018" s="16"/>
      <c r="B1018" s="22"/>
      <c r="C1018" s="79"/>
      <c r="D1018" s="16"/>
      <c r="E1018" s="258"/>
      <c r="F1018" s="16"/>
      <c r="G1018" s="219"/>
      <c r="H1018" s="252"/>
      <c r="I1018" s="219"/>
      <c r="J1018" s="134"/>
      <c r="K1018" s="294"/>
      <c r="L1018" s="256"/>
    </row>
    <row r="1019" spans="1:12" x14ac:dyDescent="0.35">
      <c r="A1019" s="16"/>
      <c r="B1019" s="22"/>
      <c r="C1019" s="79"/>
      <c r="D1019" s="16"/>
      <c r="E1019" s="258"/>
      <c r="F1019" s="16"/>
      <c r="G1019" s="219"/>
      <c r="H1019" s="252"/>
      <c r="I1019" s="219"/>
      <c r="J1019" s="134"/>
      <c r="K1019" s="294"/>
      <c r="L1019" s="256"/>
    </row>
    <row r="1020" spans="1:12" x14ac:dyDescent="0.35">
      <c r="A1020" s="16"/>
      <c r="B1020" s="22"/>
      <c r="C1020" s="79"/>
      <c r="D1020" s="16"/>
      <c r="E1020" s="258"/>
      <c r="F1020" s="16"/>
      <c r="G1020" s="219"/>
      <c r="H1020" s="252"/>
      <c r="I1020" s="219"/>
      <c r="J1020" s="134"/>
      <c r="K1020" s="294"/>
      <c r="L1020" s="256"/>
    </row>
    <row r="1021" spans="1:12" x14ac:dyDescent="0.35">
      <c r="A1021" s="16"/>
      <c r="B1021" s="22"/>
      <c r="C1021" s="79"/>
      <c r="D1021" s="16"/>
      <c r="E1021" s="258"/>
      <c r="F1021" s="16"/>
      <c r="G1021" s="219"/>
      <c r="H1021" s="252"/>
      <c r="I1021" s="219"/>
      <c r="J1021" s="134"/>
      <c r="K1021" s="294"/>
      <c r="L1021" s="256"/>
    </row>
    <row r="1022" spans="1:12" x14ac:dyDescent="0.35">
      <c r="A1022" s="16"/>
      <c r="B1022" s="22"/>
      <c r="C1022" s="79"/>
      <c r="D1022" s="16"/>
      <c r="E1022" s="258"/>
      <c r="F1022" s="16"/>
      <c r="G1022" s="219"/>
      <c r="H1022" s="252"/>
      <c r="I1022" s="219"/>
      <c r="J1022" s="134"/>
      <c r="K1022" s="294"/>
      <c r="L1022" s="256"/>
    </row>
    <row r="1023" spans="1:12" x14ac:dyDescent="0.35">
      <c r="A1023" s="16"/>
      <c r="B1023" s="22"/>
      <c r="C1023" s="79"/>
      <c r="D1023" s="16"/>
      <c r="E1023" s="258"/>
      <c r="F1023" s="16"/>
      <c r="G1023" s="219"/>
      <c r="H1023" s="252"/>
      <c r="I1023" s="219"/>
      <c r="J1023" s="134"/>
      <c r="K1023" s="294"/>
      <c r="L1023" s="256"/>
    </row>
    <row r="1024" spans="1:12" x14ac:dyDescent="0.35">
      <c r="A1024" s="16"/>
      <c r="B1024" s="22"/>
      <c r="C1024" s="79"/>
      <c r="D1024" s="16"/>
      <c r="E1024" s="258"/>
      <c r="F1024" s="16"/>
      <c r="G1024" s="219"/>
      <c r="H1024" s="252"/>
      <c r="I1024" s="219"/>
      <c r="J1024" s="134"/>
      <c r="K1024" s="294"/>
      <c r="L1024" s="256"/>
    </row>
    <row r="1025" spans="1:12" x14ac:dyDescent="0.35">
      <c r="A1025" s="16"/>
      <c r="B1025" s="22"/>
      <c r="C1025" s="79"/>
      <c r="D1025" s="16"/>
      <c r="E1025" s="258"/>
      <c r="F1025" s="16"/>
      <c r="G1025" s="219"/>
      <c r="H1025" s="252"/>
      <c r="I1025" s="219"/>
      <c r="J1025" s="134"/>
      <c r="K1025" s="294"/>
      <c r="L1025" s="256"/>
    </row>
    <row r="1026" spans="1:12" x14ac:dyDescent="0.35">
      <c r="A1026" s="16"/>
      <c r="B1026" s="22"/>
      <c r="C1026" s="79"/>
      <c r="D1026" s="16"/>
      <c r="E1026" s="258"/>
      <c r="F1026" s="16"/>
      <c r="G1026" s="219"/>
      <c r="H1026" s="252"/>
      <c r="I1026" s="219"/>
      <c r="J1026" s="134"/>
      <c r="K1026" s="294"/>
      <c r="L1026" s="256"/>
    </row>
    <row r="1027" spans="1:12" x14ac:dyDescent="0.35">
      <c r="A1027" s="16"/>
      <c r="B1027" s="22"/>
      <c r="C1027" s="79"/>
      <c r="D1027" s="16"/>
      <c r="E1027" s="258"/>
      <c r="F1027" s="16"/>
      <c r="G1027" s="219"/>
      <c r="H1027" s="252"/>
      <c r="I1027" s="219"/>
      <c r="J1027" s="134"/>
      <c r="K1027" s="294"/>
      <c r="L1027" s="256"/>
    </row>
    <row r="1028" spans="1:12" x14ac:dyDescent="0.35">
      <c r="A1028" s="16"/>
      <c r="B1028" s="22"/>
      <c r="C1028" s="79"/>
      <c r="D1028" s="16"/>
      <c r="E1028" s="258"/>
      <c r="F1028" s="16"/>
      <c r="G1028" s="219"/>
      <c r="H1028" s="252"/>
      <c r="I1028" s="219"/>
      <c r="J1028" s="134"/>
      <c r="K1028" s="294"/>
      <c r="L1028" s="256"/>
    </row>
    <row r="1029" spans="1:12" x14ac:dyDescent="0.35">
      <c r="A1029" s="16"/>
      <c r="B1029" s="22"/>
      <c r="C1029" s="79"/>
      <c r="D1029" s="16"/>
      <c r="E1029" s="258"/>
      <c r="F1029" s="16"/>
      <c r="G1029" s="219"/>
      <c r="H1029" s="252"/>
      <c r="I1029" s="219"/>
      <c r="J1029" s="134"/>
      <c r="K1029" s="294"/>
      <c r="L1029" s="256"/>
    </row>
    <row r="1030" spans="1:12" x14ac:dyDescent="0.35">
      <c r="A1030" s="16"/>
      <c r="B1030" s="22"/>
      <c r="C1030" s="79"/>
      <c r="D1030" s="16"/>
      <c r="E1030" s="258"/>
      <c r="F1030" s="16"/>
      <c r="G1030" s="219"/>
      <c r="H1030" s="252"/>
      <c r="I1030" s="219"/>
      <c r="J1030" s="134"/>
      <c r="K1030" s="294"/>
      <c r="L1030" s="256"/>
    </row>
    <row r="1031" spans="1:12" x14ac:dyDescent="0.35">
      <c r="A1031" s="16"/>
      <c r="B1031" s="22"/>
      <c r="C1031" s="79"/>
      <c r="D1031" s="16"/>
      <c r="E1031" s="258"/>
      <c r="F1031" s="16"/>
      <c r="G1031" s="219"/>
      <c r="H1031" s="252"/>
      <c r="I1031" s="219"/>
      <c r="J1031" s="134"/>
      <c r="K1031" s="294"/>
      <c r="L1031" s="256"/>
    </row>
    <row r="1032" spans="1:12" x14ac:dyDescent="0.35">
      <c r="A1032" s="16"/>
      <c r="B1032" s="22"/>
      <c r="C1032" s="79"/>
      <c r="D1032" s="16"/>
      <c r="E1032" s="258"/>
      <c r="F1032" s="16"/>
      <c r="G1032" s="219"/>
      <c r="H1032" s="252"/>
      <c r="I1032" s="219"/>
      <c r="J1032" s="134"/>
      <c r="K1032" s="294"/>
      <c r="L1032" s="256"/>
    </row>
    <row r="1033" spans="1:12" x14ac:dyDescent="0.35">
      <c r="A1033" s="16"/>
      <c r="B1033" s="22"/>
      <c r="C1033" s="79"/>
      <c r="D1033" s="16"/>
      <c r="E1033" s="258"/>
      <c r="F1033" s="16"/>
      <c r="G1033" s="219"/>
      <c r="H1033" s="252"/>
      <c r="I1033" s="219"/>
      <c r="J1033" s="134"/>
      <c r="K1033" s="294"/>
      <c r="L1033" s="256"/>
    </row>
    <row r="1034" spans="1:12" x14ac:dyDescent="0.35">
      <c r="A1034" s="16"/>
      <c r="B1034" s="22"/>
      <c r="C1034" s="79"/>
      <c r="D1034" s="16"/>
      <c r="E1034" s="258"/>
      <c r="F1034" s="16"/>
      <c r="G1034" s="219"/>
      <c r="H1034" s="252"/>
      <c r="I1034" s="219"/>
      <c r="J1034" s="134"/>
      <c r="K1034" s="294"/>
      <c r="L1034" s="256"/>
    </row>
    <row r="1035" spans="1:12" x14ac:dyDescent="0.35">
      <c r="A1035" s="16"/>
      <c r="B1035" s="22"/>
      <c r="C1035" s="79"/>
      <c r="D1035" s="16"/>
      <c r="E1035" s="258"/>
      <c r="F1035" s="16"/>
      <c r="G1035" s="219"/>
      <c r="H1035" s="252"/>
      <c r="I1035" s="219"/>
      <c r="J1035" s="134"/>
      <c r="K1035" s="294"/>
      <c r="L1035" s="256"/>
    </row>
    <row r="1036" spans="1:12" x14ac:dyDescent="0.35">
      <c r="A1036" s="16"/>
      <c r="B1036" s="22"/>
      <c r="C1036" s="79"/>
      <c r="D1036" s="16"/>
      <c r="E1036" s="258"/>
      <c r="F1036" s="16"/>
      <c r="G1036" s="219"/>
      <c r="H1036" s="252"/>
      <c r="I1036" s="219"/>
      <c r="J1036" s="134"/>
      <c r="K1036" s="294"/>
      <c r="L1036" s="256"/>
    </row>
    <row r="1037" spans="1:12" x14ac:dyDescent="0.35">
      <c r="A1037" s="16"/>
      <c r="B1037" s="22"/>
      <c r="C1037" s="79"/>
      <c r="D1037" s="16"/>
      <c r="E1037" s="258"/>
      <c r="F1037" s="16"/>
      <c r="G1037" s="219"/>
      <c r="H1037" s="252"/>
      <c r="I1037" s="219"/>
      <c r="J1037" s="134"/>
      <c r="K1037" s="294"/>
      <c r="L1037" s="256"/>
    </row>
    <row r="1038" spans="1:12" x14ac:dyDescent="0.35">
      <c r="A1038" s="16"/>
      <c r="B1038" s="22"/>
      <c r="C1038" s="79"/>
      <c r="D1038" s="16"/>
      <c r="E1038" s="258"/>
      <c r="F1038" s="16"/>
      <c r="G1038" s="219"/>
      <c r="H1038" s="252"/>
      <c r="I1038" s="219"/>
      <c r="J1038" s="134"/>
      <c r="K1038" s="294"/>
      <c r="L1038" s="256"/>
    </row>
    <row r="1039" spans="1:12" x14ac:dyDescent="0.35">
      <c r="A1039" s="16"/>
      <c r="B1039" s="22"/>
      <c r="C1039" s="79"/>
      <c r="D1039" s="16"/>
      <c r="E1039" s="258"/>
      <c r="F1039" s="16"/>
      <c r="G1039" s="219"/>
      <c r="H1039" s="252"/>
      <c r="I1039" s="219"/>
      <c r="J1039" s="134"/>
      <c r="K1039" s="294"/>
      <c r="L1039" s="256"/>
    </row>
    <row r="1040" spans="1:12" x14ac:dyDescent="0.35">
      <c r="A1040" s="16"/>
      <c r="B1040" s="22"/>
      <c r="C1040" s="79"/>
      <c r="D1040" s="16"/>
      <c r="E1040" s="258"/>
      <c r="F1040" s="16"/>
      <c r="G1040" s="219"/>
      <c r="H1040" s="252"/>
      <c r="I1040" s="219"/>
      <c r="J1040" s="134"/>
      <c r="K1040" s="294"/>
      <c r="L1040" s="256"/>
    </row>
    <row r="1041" spans="1:12" x14ac:dyDescent="0.35">
      <c r="A1041" s="16"/>
      <c r="B1041" s="22"/>
      <c r="C1041" s="79"/>
      <c r="D1041" s="16"/>
      <c r="E1041" s="258"/>
      <c r="F1041" s="16"/>
      <c r="G1041" s="219"/>
      <c r="H1041" s="252"/>
      <c r="I1041" s="219"/>
      <c r="J1041" s="134"/>
      <c r="K1041" s="294"/>
      <c r="L1041" s="256"/>
    </row>
    <row r="1042" spans="1:12" x14ac:dyDescent="0.35">
      <c r="A1042" s="16"/>
      <c r="B1042" s="22"/>
      <c r="C1042" s="79"/>
      <c r="D1042" s="16"/>
      <c r="E1042" s="258"/>
      <c r="F1042" s="16"/>
      <c r="G1042" s="219"/>
      <c r="H1042" s="252"/>
      <c r="I1042" s="219"/>
      <c r="J1042" s="134"/>
      <c r="K1042" s="294"/>
      <c r="L1042" s="256"/>
    </row>
    <row r="1043" spans="1:12" x14ac:dyDescent="0.35">
      <c r="A1043" s="16"/>
      <c r="B1043" s="22"/>
      <c r="C1043" s="79"/>
      <c r="D1043" s="16"/>
      <c r="E1043" s="258"/>
      <c r="F1043" s="16"/>
      <c r="G1043" s="219"/>
      <c r="H1043" s="252"/>
      <c r="I1043" s="219"/>
      <c r="J1043" s="134"/>
      <c r="K1043" s="294"/>
      <c r="L1043" s="256"/>
    </row>
    <row r="1044" spans="1:12" x14ac:dyDescent="0.35">
      <c r="A1044" s="16"/>
      <c r="B1044" s="22"/>
      <c r="C1044" s="79"/>
      <c r="D1044" s="16"/>
      <c r="E1044" s="258"/>
      <c r="F1044" s="16"/>
      <c r="G1044" s="219"/>
      <c r="H1044" s="252"/>
      <c r="I1044" s="219"/>
      <c r="J1044" s="134"/>
      <c r="K1044" s="294"/>
      <c r="L1044" s="256"/>
    </row>
    <row r="1045" spans="1:12" x14ac:dyDescent="0.35">
      <c r="A1045" s="16"/>
      <c r="B1045" s="22"/>
      <c r="C1045" s="79"/>
      <c r="D1045" s="16"/>
      <c r="E1045" s="258"/>
      <c r="F1045" s="16"/>
      <c r="G1045" s="219"/>
      <c r="H1045" s="252"/>
      <c r="I1045" s="219"/>
      <c r="J1045" s="134"/>
      <c r="K1045" s="294"/>
      <c r="L1045" s="256"/>
    </row>
    <row r="1046" spans="1:12" x14ac:dyDescent="0.35">
      <c r="A1046" s="16"/>
      <c r="B1046" s="22"/>
      <c r="C1046" s="79"/>
      <c r="D1046" s="16"/>
      <c r="E1046" s="258"/>
      <c r="F1046" s="16"/>
      <c r="G1046" s="219"/>
      <c r="H1046" s="252"/>
      <c r="I1046" s="219"/>
      <c r="J1046" s="134"/>
      <c r="K1046" s="294"/>
      <c r="L1046" s="256"/>
    </row>
    <row r="1047" spans="1:12" x14ac:dyDescent="0.35">
      <c r="A1047" s="16"/>
      <c r="B1047" s="22"/>
      <c r="C1047" s="79"/>
      <c r="D1047" s="16"/>
      <c r="E1047" s="258"/>
      <c r="F1047" s="16"/>
      <c r="G1047" s="219"/>
      <c r="H1047" s="252"/>
      <c r="I1047" s="219"/>
      <c r="J1047" s="134"/>
      <c r="K1047" s="294"/>
      <c r="L1047" s="256"/>
    </row>
    <row r="1048" spans="1:12" x14ac:dyDescent="0.35">
      <c r="A1048" s="16"/>
      <c r="B1048" s="22"/>
      <c r="C1048" s="79"/>
      <c r="D1048" s="16"/>
      <c r="E1048" s="258"/>
      <c r="F1048" s="16"/>
      <c r="G1048" s="219"/>
      <c r="H1048" s="252"/>
      <c r="I1048" s="219"/>
      <c r="J1048" s="134"/>
      <c r="K1048" s="294"/>
      <c r="L1048" s="256"/>
    </row>
    <row r="1049" spans="1:12" x14ac:dyDescent="0.35">
      <c r="A1049" s="16"/>
      <c r="B1049" s="22"/>
      <c r="C1049" s="79"/>
      <c r="D1049" s="16"/>
      <c r="E1049" s="258"/>
      <c r="F1049" s="16"/>
      <c r="G1049" s="219"/>
      <c r="H1049" s="252"/>
      <c r="I1049" s="219"/>
      <c r="J1049" s="134"/>
      <c r="K1049" s="294"/>
      <c r="L1049" s="256"/>
    </row>
    <row r="1050" spans="1:12" x14ac:dyDescent="0.35">
      <c r="A1050" s="16"/>
      <c r="B1050" s="22"/>
      <c r="C1050" s="79"/>
      <c r="D1050" s="16"/>
      <c r="E1050" s="258"/>
      <c r="F1050" s="16"/>
      <c r="G1050" s="219"/>
      <c r="H1050" s="252"/>
      <c r="I1050" s="219"/>
      <c r="J1050" s="134"/>
      <c r="K1050" s="294"/>
      <c r="L1050" s="256"/>
    </row>
    <row r="1051" spans="1:12" x14ac:dyDescent="0.35">
      <c r="A1051" s="16"/>
      <c r="B1051" s="22"/>
      <c r="C1051" s="79"/>
      <c r="D1051" s="16"/>
      <c r="E1051" s="258"/>
      <c r="F1051" s="16"/>
      <c r="G1051" s="219"/>
      <c r="H1051" s="252"/>
      <c r="I1051" s="219"/>
      <c r="J1051" s="134"/>
      <c r="K1051" s="294"/>
      <c r="L1051" s="256"/>
    </row>
    <row r="1052" spans="1:12" x14ac:dyDescent="0.35">
      <c r="A1052" s="16"/>
      <c r="B1052" s="22"/>
      <c r="C1052" s="79"/>
      <c r="D1052" s="16"/>
      <c r="E1052" s="258"/>
      <c r="F1052" s="16"/>
      <c r="G1052" s="219"/>
      <c r="H1052" s="252"/>
      <c r="I1052" s="219"/>
      <c r="J1052" s="134"/>
      <c r="K1052" s="294"/>
      <c r="L1052" s="256"/>
    </row>
    <row r="1053" spans="1:12" x14ac:dyDescent="0.35">
      <c r="A1053" s="16"/>
      <c r="B1053" s="22"/>
      <c r="C1053" s="79"/>
      <c r="D1053" s="16"/>
      <c r="E1053" s="258"/>
      <c r="F1053" s="16"/>
      <c r="G1053" s="219"/>
      <c r="H1053" s="252"/>
      <c r="I1053" s="219"/>
      <c r="J1053" s="134"/>
      <c r="K1053" s="294"/>
      <c r="L1053" s="256"/>
    </row>
    <row r="1054" spans="1:12" x14ac:dyDescent="0.35">
      <c r="A1054" s="16"/>
      <c r="B1054" s="22"/>
      <c r="C1054" s="79"/>
      <c r="D1054" s="16"/>
      <c r="E1054" s="258"/>
      <c r="F1054" s="16"/>
      <c r="G1054" s="219"/>
      <c r="H1054" s="252"/>
      <c r="I1054" s="219"/>
      <c r="J1054" s="134"/>
      <c r="K1054" s="294"/>
      <c r="L1054" s="2"/>
    </row>
    <row r="1055" spans="1:12" x14ac:dyDescent="0.35">
      <c r="A1055" s="16"/>
      <c r="B1055" s="22"/>
      <c r="C1055" s="79"/>
      <c r="D1055" s="16"/>
      <c r="E1055" s="258"/>
      <c r="F1055" s="16"/>
      <c r="G1055" s="219"/>
      <c r="H1055" s="252"/>
      <c r="I1055" s="219"/>
      <c r="J1055" s="134"/>
      <c r="K1055" s="294"/>
      <c r="L1055" s="2"/>
    </row>
    <row r="1056" spans="1:12" x14ac:dyDescent="0.35">
      <c r="A1056" s="16"/>
      <c r="B1056" s="22"/>
      <c r="C1056" s="79"/>
      <c r="D1056" s="16"/>
      <c r="E1056" s="258"/>
      <c r="F1056" s="16"/>
      <c r="G1056" s="219"/>
      <c r="H1056" s="252"/>
      <c r="I1056" s="219"/>
      <c r="J1056" s="134"/>
      <c r="K1056" s="294"/>
      <c r="L1056" s="2"/>
    </row>
    <row r="1057" spans="1:41" x14ac:dyDescent="0.35">
      <c r="A1057" s="16"/>
      <c r="B1057" s="22"/>
      <c r="C1057" s="79"/>
      <c r="D1057" s="16"/>
      <c r="E1057" s="258"/>
      <c r="F1057" s="16"/>
      <c r="G1057" s="219"/>
      <c r="H1057" s="252"/>
      <c r="I1057" s="219"/>
      <c r="J1057" s="134"/>
      <c r="K1057" s="294"/>
      <c r="L1057" s="2"/>
    </row>
    <row r="1058" spans="1:41" x14ac:dyDescent="0.35">
      <c r="A1058" s="16"/>
      <c r="B1058" s="22"/>
      <c r="C1058" s="79"/>
      <c r="D1058" s="16"/>
      <c r="E1058" s="16"/>
      <c r="F1058" s="16"/>
      <c r="G1058" s="219"/>
      <c r="H1058" s="252"/>
      <c r="I1058" s="219"/>
      <c r="J1058" s="134"/>
      <c r="K1058" s="294"/>
      <c r="L1058" s="2"/>
    </row>
    <row r="1059" spans="1:41" ht="15" thickBot="1" x14ac:dyDescent="0.4">
      <c r="L1059" s="2"/>
    </row>
    <row r="1060" spans="1:41" ht="19" thickBot="1" x14ac:dyDescent="0.5">
      <c r="A1060" s="156" t="s">
        <v>960</v>
      </c>
      <c r="B1060" s="157"/>
      <c r="C1060" s="157"/>
      <c r="D1060" s="157"/>
      <c r="E1060" s="157"/>
      <c r="F1060" s="157"/>
      <c r="G1060" s="157"/>
      <c r="H1060" s="254"/>
      <c r="I1060" s="157"/>
      <c r="J1060" s="158"/>
      <c r="K1060" s="299"/>
      <c r="L1060" s="2"/>
    </row>
    <row r="1061" spans="1:41" x14ac:dyDescent="0.35">
      <c r="L1061" s="2"/>
    </row>
    <row r="1062" spans="1:41" x14ac:dyDescent="0.35">
      <c r="G1062" s="135"/>
      <c r="H1062" s="255"/>
      <c r="I1062" s="135"/>
      <c r="L1062" s="2"/>
    </row>
    <row r="1063" spans="1:41" x14ac:dyDescent="0.35">
      <c r="G1063" s="135"/>
      <c r="H1063" s="255"/>
      <c r="I1063" s="135"/>
      <c r="L1063" s="2"/>
    </row>
    <row r="1064" spans="1:41" x14ac:dyDescent="0.35">
      <c r="G1064" s="135"/>
      <c r="H1064" s="255"/>
      <c r="I1064" s="135"/>
      <c r="L1064" s="2"/>
    </row>
    <row r="1065" spans="1:41" x14ac:dyDescent="0.35">
      <c r="G1065" s="135"/>
      <c r="H1065" s="255"/>
      <c r="I1065" s="135"/>
      <c r="L1065" s="2"/>
    </row>
    <row r="1066" spans="1:41" x14ac:dyDescent="0.35">
      <c r="G1066" s="135"/>
      <c r="H1066" s="255"/>
      <c r="I1066" s="135"/>
      <c r="L1066" s="2"/>
    </row>
    <row r="1067" spans="1:41" x14ac:dyDescent="0.35">
      <c r="G1067" s="135"/>
      <c r="H1067" s="255"/>
      <c r="I1067" s="135"/>
      <c r="L1067" s="2"/>
    </row>
    <row r="1068" spans="1:41" x14ac:dyDescent="0.35">
      <c r="G1068" s="135"/>
      <c r="H1068" s="255"/>
      <c r="I1068" s="135"/>
      <c r="L1068" s="2"/>
    </row>
    <row r="1069" spans="1:41" x14ac:dyDescent="0.35">
      <c r="G1069" s="135"/>
      <c r="H1069" s="255"/>
      <c r="I1069" s="135"/>
      <c r="L1069" s="2"/>
    </row>
    <row r="1070" spans="1:41" x14ac:dyDescent="0.35">
      <c r="G1070" s="135"/>
      <c r="H1070" s="255"/>
      <c r="I1070" s="135"/>
      <c r="L1070" s="2"/>
    </row>
    <row r="1071" spans="1:41" s="133" customFormat="1" x14ac:dyDescent="0.35">
      <c r="A1071" s="1"/>
      <c r="B1071" s="28"/>
      <c r="C1071" s="57"/>
      <c r="D1071" s="1"/>
      <c r="E1071" s="1"/>
      <c r="F1071" s="1"/>
      <c r="G1071" s="135"/>
      <c r="H1071" s="255"/>
      <c r="I1071" s="135"/>
      <c r="J1071" s="137"/>
      <c r="K1071" s="298"/>
      <c r="L1071" s="2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</row>
    <row r="1072" spans="1:41" x14ac:dyDescent="0.35">
      <c r="G1072" s="135"/>
      <c r="H1072" s="255"/>
      <c r="I1072" s="135"/>
      <c r="L1072" s="2"/>
    </row>
    <row r="1073" spans="6:9" x14ac:dyDescent="0.35">
      <c r="G1073" s="135"/>
      <c r="H1073" s="255"/>
      <c r="I1073" s="135"/>
    </row>
    <row r="1075" spans="6:9" x14ac:dyDescent="0.35">
      <c r="F1075" s="135"/>
    </row>
    <row r="1076" spans="6:9" x14ac:dyDescent="0.35">
      <c r="F1076" s="135"/>
    </row>
    <row r="1077" spans="6:9" x14ac:dyDescent="0.35">
      <c r="F1077" s="135"/>
    </row>
    <row r="1078" spans="6:9" x14ac:dyDescent="0.35">
      <c r="F1078" s="135"/>
    </row>
    <row r="1108" spans="18:18" x14ac:dyDescent="0.35">
      <c r="R1108" s="2"/>
    </row>
    <row r="1109" spans="18:18" x14ac:dyDescent="0.35">
      <c r="R1109" s="2"/>
    </row>
    <row r="1110" spans="18:18" x14ac:dyDescent="0.35">
      <c r="R1110" s="2"/>
    </row>
    <row r="1111" spans="18:18" x14ac:dyDescent="0.35">
      <c r="R1111" s="2"/>
    </row>
    <row r="1112" spans="18:18" x14ac:dyDescent="0.35">
      <c r="R1112" s="2"/>
    </row>
    <row r="1113" spans="18:18" x14ac:dyDescent="0.35">
      <c r="R1113" s="2"/>
    </row>
    <row r="1114" spans="18:18" x14ac:dyDescent="0.35">
      <c r="R1114" s="2"/>
    </row>
    <row r="1115" spans="18:18" x14ac:dyDescent="0.35">
      <c r="R1115" s="2"/>
    </row>
  </sheetData>
  <autoFilter ref="A1:S993" xr:uid="{B95C20F0-17FF-4FF2-A218-0F6D22BC8B0A}"/>
  <mergeCells count="1">
    <mergeCell ref="AK720:AO720"/>
  </mergeCells>
  <conditionalFormatting sqref="A552">
    <cfRule type="expression" dxfId="44" priority="704">
      <formula>#REF!="I"</formula>
    </cfRule>
    <cfRule type="expression" dxfId="43" priority="703">
      <formula>#REF!="P"</formula>
    </cfRule>
    <cfRule type="expression" dxfId="42" priority="702">
      <formula>#REF!="R"</formula>
    </cfRule>
    <cfRule type="expression" dxfId="41" priority="701">
      <formula>#REF!="O"</formula>
    </cfRule>
    <cfRule type="expression" dxfId="40" priority="700">
      <formula>#REF!="S"</formula>
    </cfRule>
  </conditionalFormatting>
  <conditionalFormatting sqref="A553:A560">
    <cfRule type="expression" dxfId="39" priority="31">
      <formula>$B553="S"</formula>
    </cfRule>
    <cfRule type="expression" dxfId="38" priority="32">
      <formula>$B553="O"</formula>
    </cfRule>
    <cfRule type="expression" dxfId="37" priority="33">
      <formula>$B553="R"</formula>
    </cfRule>
    <cfRule type="expression" dxfId="36" priority="34">
      <formula>$B553="P"</formula>
    </cfRule>
    <cfRule type="expression" dxfId="35" priority="35">
      <formula>$B553="I"</formula>
    </cfRule>
  </conditionalFormatting>
  <conditionalFormatting sqref="A561:A564 F562:F564">
    <cfRule type="expression" dxfId="34" priority="740">
      <formula>#REF!="I"</formula>
    </cfRule>
    <cfRule type="expression" dxfId="33" priority="739">
      <formula>#REF!="P"</formula>
    </cfRule>
    <cfRule type="expression" dxfId="32" priority="738">
      <formula>#REF!="R"</formula>
    </cfRule>
    <cfRule type="expression" dxfId="31" priority="737">
      <formula>#REF!="O"</formula>
    </cfRule>
    <cfRule type="expression" dxfId="30" priority="736">
      <formula>#REF!="S"</formula>
    </cfRule>
  </conditionalFormatting>
  <conditionalFormatting sqref="A13:B13 A15:B35 D13:K13 D15:K35">
    <cfRule type="expression" dxfId="29" priority="127">
      <formula>$D13="W"</formula>
    </cfRule>
  </conditionalFormatting>
  <conditionalFormatting sqref="A13:B13 A15:B36">
    <cfRule type="expression" dxfId="28" priority="124">
      <formula>$D13="R"</formula>
    </cfRule>
    <cfRule type="expression" dxfId="27" priority="125">
      <formula>$D13="P"</formula>
    </cfRule>
    <cfRule type="expression" dxfId="26" priority="126">
      <formula>$D13="K"</formula>
    </cfRule>
  </conditionalFormatting>
  <conditionalFormatting sqref="A13:B13">
    <cfRule type="expression" dxfId="25" priority="123">
      <formula>$D13="S"</formula>
    </cfRule>
  </conditionalFormatting>
  <conditionalFormatting sqref="A14:B14">
    <cfRule type="expression" dxfId="24" priority="136">
      <formula>$E14="R"</formula>
    </cfRule>
    <cfRule type="expression" dxfId="23" priority="138">
      <formula>$E14="K"</formula>
    </cfRule>
    <cfRule type="expression" dxfId="22" priority="137">
      <formula>$E14="P"</formula>
    </cfRule>
    <cfRule type="expression" dxfId="21" priority="135">
      <formula>$E14="S"</formula>
    </cfRule>
  </conditionalFormatting>
  <conditionalFormatting sqref="A15:B61">
    <cfRule type="expression" dxfId="20" priority="46">
      <formula>$D15="S"</formula>
    </cfRule>
  </conditionalFormatting>
  <conditionalFormatting sqref="A36:B61 D36:K61">
    <cfRule type="expression" dxfId="19" priority="50">
      <formula>$D36="W"</formula>
    </cfRule>
  </conditionalFormatting>
  <conditionalFormatting sqref="A37:B61">
    <cfRule type="expression" dxfId="18" priority="49">
      <formula>$D37="K"</formula>
    </cfRule>
    <cfRule type="expression" dxfId="17" priority="48">
      <formula>$D37="P"</formula>
    </cfRule>
    <cfRule type="expression" dxfId="16" priority="47">
      <formula>$D37="R"</formula>
    </cfRule>
  </conditionalFormatting>
  <conditionalFormatting sqref="D13:K13 E13:K19 D15:D19">
    <cfRule type="expression" dxfId="15" priority="121">
      <formula>$N12="M"</formula>
    </cfRule>
    <cfRule type="expression" dxfId="14" priority="122">
      <formula>$N12="C"</formula>
    </cfRule>
    <cfRule type="expression" dxfId="13" priority="120">
      <formula>$N12="J"</formula>
    </cfRule>
  </conditionalFormatting>
  <conditionalFormatting sqref="D20:K27">
    <cfRule type="expression" dxfId="12" priority="754">
      <formula>$U794="J"</formula>
    </cfRule>
    <cfRule type="expression" dxfId="11" priority="755">
      <formula>$U794="M"</formula>
    </cfRule>
    <cfRule type="expression" dxfId="10" priority="756">
      <formula>$U794="C"</formula>
    </cfRule>
  </conditionalFormatting>
  <conditionalFormatting sqref="D28:K61">
    <cfRule type="expression" dxfId="9" priority="142">
      <formula>#REF!="J"</formula>
    </cfRule>
    <cfRule type="expression" dxfId="8" priority="143">
      <formula>#REF!="M"</formula>
    </cfRule>
    <cfRule type="expression" dxfId="7" priority="144">
      <formula>#REF!="C"</formula>
    </cfRule>
  </conditionalFormatting>
  <conditionalFormatting sqref="E14:K14 A14:B14">
    <cfRule type="expression" dxfId="6" priority="129">
      <formula>$E14="W"</formula>
    </cfRule>
  </conditionalFormatting>
  <conditionalFormatting sqref="I55:I58">
    <cfRule type="expression" dxfId="5" priority="71">
      <formula>$D55="W"</formula>
    </cfRule>
  </conditionalFormatting>
  <conditionalFormatting sqref="AH542:AH544">
    <cfRule type="expression" dxfId="4" priority="2">
      <formula>#REF!="O"</formula>
    </cfRule>
    <cfRule type="expression" dxfId="3" priority="3">
      <formula>#REF!="R"</formula>
    </cfRule>
    <cfRule type="expression" dxfId="2" priority="1">
      <formula>#REF!="S"</formula>
    </cfRule>
    <cfRule type="expression" dxfId="1" priority="5">
      <formula>#REF!="I"</formula>
    </cfRule>
    <cfRule type="expression" dxfId="0" priority="4">
      <formula>#REF!="P"</formula>
    </cfRule>
  </conditionalFormatting>
  <hyperlinks>
    <hyperlink ref="A13" r:id="rId2" display="\\Ukabcaafs01\uxbjas.gl$\02 Airprox Casework\2014\2014009ss" xr:uid="{00000000-0004-0000-0000-000000000000}"/>
    <hyperlink ref="A14" r:id="rId3" display="\\Ukabcaafs01\uxbjas.gl$\02 Airprox Casework\2014\2014021rc" xr:uid="{00000000-0004-0000-0000-000001000000}"/>
    <hyperlink ref="A15" r:id="rId4" display="\\Ukabcaafs01\uxbjas.gl$\02 Airprox Casework\2014\2014073as" xr:uid="{00000000-0004-0000-0000-000002000000}"/>
    <hyperlink ref="A16" r:id="rId5" display="\\Ukabcaafs01\uxbjas.gl$\02 Airprox Casework\2014\2014117rc" xr:uid="{00000000-0004-0000-0000-000003000000}"/>
    <hyperlink ref="A17" r:id="rId6" display="\\Ukabcaafs01\uxbjas.gl$\02 Airprox Casework\2014\2014118as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8774-99A9-4AE3-8B04-B5D1431AEEC2}">
  <sheetPr>
    <tabColor rgb="FF92D050"/>
  </sheetPr>
  <dimension ref="A1:Q21"/>
  <sheetViews>
    <sheetView topLeftCell="A7" zoomScaleNormal="100" workbookViewId="0">
      <selection activeCell="Q9" sqref="Q9"/>
    </sheetView>
  </sheetViews>
  <sheetFormatPr defaultRowHeight="14.5" x14ac:dyDescent="0.35"/>
  <cols>
    <col min="1" max="1" width="22.26953125" customWidth="1"/>
    <col min="2" max="5" width="9.54296875" bestFit="1" customWidth="1"/>
    <col min="6" max="9" width="10.54296875" bestFit="1" customWidth="1"/>
    <col min="10" max="14" width="9.54296875" bestFit="1" customWidth="1"/>
    <col min="16" max="16" width="10.7265625" bestFit="1" customWidth="1"/>
  </cols>
  <sheetData>
    <row r="1" spans="1:17" x14ac:dyDescent="0.35">
      <c r="B1" s="2" t="s">
        <v>961</v>
      </c>
      <c r="C1" s="2" t="s">
        <v>962</v>
      </c>
      <c r="D1" s="2" t="s">
        <v>963</v>
      </c>
      <c r="E1" s="2" t="s">
        <v>964</v>
      </c>
      <c r="F1" s="2" t="s">
        <v>965</v>
      </c>
      <c r="G1" s="2" t="s">
        <v>966</v>
      </c>
      <c r="H1" s="2" t="s">
        <v>967</v>
      </c>
      <c r="I1" s="2" t="s">
        <v>968</v>
      </c>
      <c r="J1" s="2" t="s">
        <v>969</v>
      </c>
      <c r="K1" s="2" t="s">
        <v>970</v>
      </c>
      <c r="L1" s="2" t="s">
        <v>971</v>
      </c>
      <c r="M1" s="2" t="s">
        <v>972</v>
      </c>
      <c r="N1" s="2" t="s">
        <v>859</v>
      </c>
    </row>
    <row r="2" spans="1:17" x14ac:dyDescent="0.35">
      <c r="A2">
        <v>2014</v>
      </c>
      <c r="B2" s="2"/>
      <c r="C2" s="2">
        <v>2</v>
      </c>
      <c r="D2" s="2"/>
      <c r="E2" s="2"/>
      <c r="F2" s="2">
        <v>1</v>
      </c>
      <c r="G2" s="2"/>
      <c r="H2" s="2">
        <v>2</v>
      </c>
      <c r="I2" s="2"/>
      <c r="J2" s="2">
        <v>2</v>
      </c>
      <c r="K2" s="2">
        <v>1</v>
      </c>
      <c r="L2" s="2"/>
      <c r="M2" s="2">
        <v>1</v>
      </c>
      <c r="N2" s="2">
        <f>SUM(B2:M2)</f>
        <v>9</v>
      </c>
    </row>
    <row r="3" spans="1:17" x14ac:dyDescent="0.35">
      <c r="A3">
        <v>2015</v>
      </c>
      <c r="B3" s="2">
        <v>1</v>
      </c>
      <c r="C3" s="2">
        <v>1</v>
      </c>
      <c r="D3" s="2">
        <v>1</v>
      </c>
      <c r="E3" s="2">
        <v>5</v>
      </c>
      <c r="F3" s="2">
        <v>4</v>
      </c>
      <c r="G3" s="2">
        <v>4</v>
      </c>
      <c r="H3" s="2">
        <v>4</v>
      </c>
      <c r="I3" s="2">
        <v>5</v>
      </c>
      <c r="J3" s="2">
        <v>6</v>
      </c>
      <c r="K3" s="2">
        <v>4</v>
      </c>
      <c r="L3" s="2">
        <v>3</v>
      </c>
      <c r="M3" s="2">
        <v>2</v>
      </c>
      <c r="N3" s="2">
        <f t="shared" ref="N3:N11" si="0">SUM(B3:M3)</f>
        <v>40</v>
      </c>
    </row>
    <row r="4" spans="1:17" x14ac:dyDescent="0.35">
      <c r="A4">
        <v>2016</v>
      </c>
      <c r="B4" s="2">
        <v>2</v>
      </c>
      <c r="C4" s="2">
        <v>5</v>
      </c>
      <c r="D4" s="2">
        <v>9</v>
      </c>
      <c r="E4" s="2">
        <v>7</v>
      </c>
      <c r="F4" s="2">
        <v>10</v>
      </c>
      <c r="G4" s="2">
        <v>13</v>
      </c>
      <c r="H4" s="2">
        <v>9</v>
      </c>
      <c r="I4" s="2">
        <v>11</v>
      </c>
      <c r="J4" s="2">
        <v>4</v>
      </c>
      <c r="K4" s="2">
        <v>7</v>
      </c>
      <c r="L4" s="2">
        <v>9</v>
      </c>
      <c r="M4" s="2">
        <v>8</v>
      </c>
      <c r="N4" s="2">
        <f t="shared" si="0"/>
        <v>94</v>
      </c>
    </row>
    <row r="5" spans="1:17" x14ac:dyDescent="0.35">
      <c r="A5">
        <v>2017</v>
      </c>
      <c r="B5" s="2">
        <v>5</v>
      </c>
      <c r="C5" s="2">
        <v>10</v>
      </c>
      <c r="D5" s="2">
        <v>3</v>
      </c>
      <c r="E5" s="2">
        <v>14</v>
      </c>
      <c r="F5" s="2">
        <v>11</v>
      </c>
      <c r="G5" s="2">
        <v>12</v>
      </c>
      <c r="H5" s="2">
        <v>22</v>
      </c>
      <c r="I5" s="2">
        <v>10</v>
      </c>
      <c r="J5" s="2">
        <v>10</v>
      </c>
      <c r="K5" s="2">
        <v>7</v>
      </c>
      <c r="L5" s="2">
        <v>6</v>
      </c>
      <c r="M5" s="2">
        <v>3</v>
      </c>
      <c r="N5" s="2">
        <f t="shared" si="0"/>
        <v>113</v>
      </c>
    </row>
    <row r="6" spans="1:17" x14ac:dyDescent="0.35">
      <c r="A6">
        <v>2018</v>
      </c>
      <c r="B6" s="2">
        <v>5</v>
      </c>
      <c r="C6" s="2">
        <v>5</v>
      </c>
      <c r="D6" s="2">
        <v>4</v>
      </c>
      <c r="E6" s="2">
        <v>8</v>
      </c>
      <c r="F6" s="2">
        <v>24</v>
      </c>
      <c r="G6" s="2">
        <v>19</v>
      </c>
      <c r="H6" s="2">
        <v>30</v>
      </c>
      <c r="I6" s="2">
        <v>11</v>
      </c>
      <c r="J6" s="2">
        <v>13</v>
      </c>
      <c r="K6" s="2">
        <v>8</v>
      </c>
      <c r="L6" s="2">
        <v>6</v>
      </c>
      <c r="M6" s="2">
        <v>6</v>
      </c>
      <c r="N6" s="2">
        <f t="shared" si="0"/>
        <v>139</v>
      </c>
    </row>
    <row r="7" spans="1:17" x14ac:dyDescent="0.35">
      <c r="A7">
        <v>2019</v>
      </c>
      <c r="B7" s="2">
        <v>5</v>
      </c>
      <c r="C7" s="2">
        <v>11</v>
      </c>
      <c r="D7" s="2">
        <v>6</v>
      </c>
      <c r="E7" s="2">
        <v>14</v>
      </c>
      <c r="F7" s="2">
        <v>15</v>
      </c>
      <c r="G7" s="2">
        <v>18</v>
      </c>
      <c r="H7" s="2">
        <v>12</v>
      </c>
      <c r="I7" s="2">
        <v>15</v>
      </c>
      <c r="J7" s="2">
        <v>12</v>
      </c>
      <c r="K7" s="2">
        <v>7</v>
      </c>
      <c r="L7" s="2">
        <v>6</v>
      </c>
      <c r="M7" s="2">
        <v>4</v>
      </c>
      <c r="N7" s="2">
        <f t="shared" si="0"/>
        <v>125</v>
      </c>
    </row>
    <row r="8" spans="1:17" x14ac:dyDescent="0.35">
      <c r="A8">
        <v>2020</v>
      </c>
      <c r="B8" s="271">
        <v>4</v>
      </c>
      <c r="C8" s="2">
        <v>4</v>
      </c>
      <c r="D8" s="2">
        <v>5</v>
      </c>
      <c r="E8" s="2">
        <v>0</v>
      </c>
      <c r="F8" s="2">
        <v>6</v>
      </c>
      <c r="G8" s="2">
        <v>2</v>
      </c>
      <c r="H8" s="2">
        <v>6</v>
      </c>
      <c r="I8" s="2">
        <v>3</v>
      </c>
      <c r="J8" s="2">
        <v>11</v>
      </c>
      <c r="K8" s="2">
        <v>4</v>
      </c>
      <c r="L8" s="2">
        <v>0</v>
      </c>
      <c r="M8" s="2">
        <v>0</v>
      </c>
      <c r="N8" s="2">
        <f t="shared" si="0"/>
        <v>45</v>
      </c>
      <c r="P8" s="125" t="s">
        <v>973</v>
      </c>
      <c r="Q8" s="126">
        <v>2026047</v>
      </c>
    </row>
    <row r="9" spans="1:17" x14ac:dyDescent="0.35">
      <c r="A9">
        <v>2021</v>
      </c>
      <c r="B9" s="271">
        <v>3</v>
      </c>
      <c r="C9" s="2">
        <v>2</v>
      </c>
      <c r="D9" s="2">
        <v>6</v>
      </c>
      <c r="E9" s="2">
        <v>7</v>
      </c>
      <c r="F9" s="2">
        <v>6</v>
      </c>
      <c r="G9" s="2">
        <v>7</v>
      </c>
      <c r="H9" s="2">
        <v>8</v>
      </c>
      <c r="I9" s="2">
        <v>12</v>
      </c>
      <c r="J9" s="2">
        <v>11</v>
      </c>
      <c r="K9" s="2">
        <v>9</v>
      </c>
      <c r="L9" s="2">
        <v>5</v>
      </c>
      <c r="M9" s="2">
        <v>5</v>
      </c>
      <c r="N9" s="2">
        <f>SUM(B9:M9)</f>
        <v>81</v>
      </c>
      <c r="P9" s="125"/>
      <c r="Q9" s="126"/>
    </row>
    <row r="10" spans="1:17" x14ac:dyDescent="0.35">
      <c r="A10">
        <v>2022</v>
      </c>
      <c r="B10" s="2">
        <v>2</v>
      </c>
      <c r="C10" s="2">
        <v>3</v>
      </c>
      <c r="D10" s="2">
        <v>9</v>
      </c>
      <c r="E10" s="2">
        <v>9</v>
      </c>
      <c r="F10" s="2">
        <v>4</v>
      </c>
      <c r="G10" s="2">
        <v>8</v>
      </c>
      <c r="H10" s="2">
        <v>12</v>
      </c>
      <c r="I10" s="2">
        <v>15</v>
      </c>
      <c r="J10" s="2">
        <v>9</v>
      </c>
      <c r="K10" s="2">
        <v>3</v>
      </c>
      <c r="L10" s="2">
        <v>4</v>
      </c>
      <c r="M10" s="2">
        <v>3</v>
      </c>
      <c r="N10" s="2">
        <f t="shared" si="0"/>
        <v>81</v>
      </c>
      <c r="P10" s="125"/>
      <c r="Q10" s="126"/>
    </row>
    <row r="11" spans="1:17" x14ac:dyDescent="0.35">
      <c r="A11">
        <v>2023</v>
      </c>
      <c r="B11" s="2">
        <v>4</v>
      </c>
      <c r="C11" s="2">
        <v>6</v>
      </c>
      <c r="D11" s="2">
        <v>3</v>
      </c>
      <c r="E11" s="2">
        <v>9</v>
      </c>
      <c r="F11" s="2">
        <v>12</v>
      </c>
      <c r="G11" s="2">
        <v>9</v>
      </c>
      <c r="H11" s="2">
        <v>6</v>
      </c>
      <c r="I11" s="2">
        <v>12</v>
      </c>
      <c r="J11" s="2">
        <v>6</v>
      </c>
      <c r="K11" s="2">
        <v>6</v>
      </c>
      <c r="L11" s="2">
        <v>5</v>
      </c>
      <c r="M11" s="2">
        <v>6</v>
      </c>
      <c r="N11" s="2">
        <f t="shared" si="0"/>
        <v>84</v>
      </c>
      <c r="P11" s="125"/>
      <c r="Q11" s="126"/>
    </row>
    <row r="12" spans="1:17" x14ac:dyDescent="0.35">
      <c r="A12">
        <v>2024</v>
      </c>
      <c r="B12" s="2">
        <v>5</v>
      </c>
      <c r="C12" s="2">
        <v>4</v>
      </c>
      <c r="D12" s="2">
        <v>8</v>
      </c>
      <c r="E12" s="2">
        <v>9</v>
      </c>
      <c r="F12" s="2">
        <v>7</v>
      </c>
      <c r="G12" s="2">
        <v>12</v>
      </c>
      <c r="H12" s="2">
        <v>15</v>
      </c>
      <c r="I12" s="2">
        <v>13</v>
      </c>
      <c r="J12" s="2">
        <v>2</v>
      </c>
      <c r="K12" s="2">
        <v>4</v>
      </c>
      <c r="L12" s="2">
        <v>9</v>
      </c>
      <c r="M12" s="2">
        <v>2</v>
      </c>
      <c r="N12" s="2">
        <f>SUM(B12:M12)</f>
        <v>90</v>
      </c>
      <c r="P12" s="125"/>
      <c r="Q12" s="126"/>
    </row>
    <row r="13" spans="1:17" x14ac:dyDescent="0.35">
      <c r="A13">
        <v>2025</v>
      </c>
      <c r="B13" s="2">
        <v>3</v>
      </c>
      <c r="C13" s="2">
        <v>1</v>
      </c>
      <c r="D13" s="2">
        <v>8</v>
      </c>
      <c r="E13" s="2">
        <v>14</v>
      </c>
      <c r="F13" s="2">
        <v>3</v>
      </c>
      <c r="G13" s="2">
        <v>12</v>
      </c>
      <c r="H13" s="2">
        <v>15</v>
      </c>
      <c r="I13" s="2">
        <v>7</v>
      </c>
      <c r="J13" s="2">
        <v>2</v>
      </c>
      <c r="K13" s="2">
        <v>2</v>
      </c>
      <c r="L13" s="2">
        <v>4</v>
      </c>
      <c r="M13" s="264">
        <v>0</v>
      </c>
      <c r="N13" s="2">
        <f>SUM(B13:M13)</f>
        <v>71</v>
      </c>
      <c r="P13" s="125"/>
      <c r="Q13" s="126"/>
    </row>
    <row r="14" spans="1:17" x14ac:dyDescent="0.35">
      <c r="A14">
        <v>2026</v>
      </c>
      <c r="B14" s="2">
        <v>1</v>
      </c>
      <c r="C14" s="2">
        <v>3</v>
      </c>
      <c r="D14" s="2">
        <v>3</v>
      </c>
      <c r="E14" s="2">
        <v>2</v>
      </c>
      <c r="F14" s="2"/>
      <c r="G14" s="2"/>
      <c r="H14" s="2"/>
      <c r="I14" s="2"/>
      <c r="J14" s="2"/>
      <c r="K14" s="2"/>
      <c r="L14" s="2"/>
      <c r="M14" s="2"/>
      <c r="N14" s="2">
        <f>SUM(B14:M14)</f>
        <v>9</v>
      </c>
      <c r="P14" s="125"/>
      <c r="Q14" s="126"/>
    </row>
    <row r="15" spans="1:17" x14ac:dyDescent="0.35">
      <c r="A15" t="s">
        <v>974</v>
      </c>
      <c r="B15" s="57">
        <f>AVERAGE(B9:B13)</f>
        <v>3.4</v>
      </c>
      <c r="C15" s="57">
        <f>AVERAGE(C9:C13)</f>
        <v>3.2</v>
      </c>
      <c r="D15" s="57">
        <f t="shared" ref="D15:M15" si="1">AVERAGE(D9:D13)</f>
        <v>6.8</v>
      </c>
      <c r="E15" s="57">
        <f t="shared" si="1"/>
        <v>9.6</v>
      </c>
      <c r="F15" s="57">
        <f t="shared" si="1"/>
        <v>6.4</v>
      </c>
      <c r="G15" s="57">
        <f>AVERAGE(G9:G13)</f>
        <v>9.6</v>
      </c>
      <c r="H15" s="57">
        <f t="shared" si="1"/>
        <v>11.2</v>
      </c>
      <c r="I15" s="57">
        <f t="shared" si="1"/>
        <v>11.8</v>
      </c>
      <c r="J15" s="57">
        <f t="shared" si="1"/>
        <v>6</v>
      </c>
      <c r="K15" s="57">
        <f t="shared" si="1"/>
        <v>4.8</v>
      </c>
      <c r="L15" s="57">
        <f t="shared" si="1"/>
        <v>5.4</v>
      </c>
      <c r="M15" s="57">
        <f t="shared" si="1"/>
        <v>3.2</v>
      </c>
      <c r="N15" s="57">
        <f>AVERAGE(N9:N13)</f>
        <v>81.400000000000006</v>
      </c>
      <c r="Q15" s="69"/>
    </row>
    <row r="18" spans="1:2" x14ac:dyDescent="0.35">
      <c r="A18" t="s">
        <v>975</v>
      </c>
    </row>
    <row r="19" spans="1:2" x14ac:dyDescent="0.35">
      <c r="A19" s="127">
        <v>43310</v>
      </c>
      <c r="B19" t="s">
        <v>976</v>
      </c>
    </row>
    <row r="20" spans="1:2" x14ac:dyDescent="0.35">
      <c r="A20" s="127">
        <v>43310</v>
      </c>
      <c r="B20" t="s">
        <v>977</v>
      </c>
    </row>
    <row r="21" spans="1:2" x14ac:dyDescent="0.35">
      <c r="A21" s="127">
        <v>43537</v>
      </c>
      <c r="B21" t="s">
        <v>978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B879-9ACA-4767-869B-9DB521CE973F}">
  <dimension ref="A3:B18"/>
  <sheetViews>
    <sheetView workbookViewId="0">
      <selection activeCell="B4" sqref="B4"/>
    </sheetView>
  </sheetViews>
  <sheetFormatPr defaultRowHeight="14.5" x14ac:dyDescent="0.35"/>
  <cols>
    <col min="1" max="1" width="12.6328125" bestFit="1" customWidth="1"/>
    <col min="2" max="2" width="18" bestFit="1" customWidth="1"/>
    <col min="3" max="4" width="4" bestFit="1" customWidth="1"/>
    <col min="5" max="6" width="3" bestFit="1" customWidth="1"/>
    <col min="7" max="7" width="4.81640625" bestFit="1" customWidth="1"/>
    <col min="8" max="9" width="11.26953125" bestFit="1" customWidth="1"/>
  </cols>
  <sheetData>
    <row r="3" spans="1:2" x14ac:dyDescent="0.35">
      <c r="A3" s="78" t="s">
        <v>871</v>
      </c>
      <c r="B3" t="s">
        <v>869</v>
      </c>
    </row>
    <row r="4" spans="1:2" x14ac:dyDescent="0.35">
      <c r="A4" s="1">
        <v>2010</v>
      </c>
      <c r="B4" s="257">
        <v>6</v>
      </c>
    </row>
    <row r="5" spans="1:2" x14ac:dyDescent="0.35">
      <c r="A5" s="1">
        <v>2012</v>
      </c>
      <c r="B5" s="257">
        <v>5</v>
      </c>
    </row>
    <row r="6" spans="1:2" x14ac:dyDescent="0.35">
      <c r="A6" s="1">
        <v>2014</v>
      </c>
      <c r="B6" s="257">
        <v>9</v>
      </c>
    </row>
    <row r="7" spans="1:2" x14ac:dyDescent="0.35">
      <c r="A7" s="1">
        <v>2015</v>
      </c>
      <c r="B7" s="257">
        <v>40</v>
      </c>
    </row>
    <row r="8" spans="1:2" x14ac:dyDescent="0.35">
      <c r="A8" s="1">
        <v>2016</v>
      </c>
      <c r="B8" s="257">
        <v>94</v>
      </c>
    </row>
    <row r="9" spans="1:2" x14ac:dyDescent="0.35">
      <c r="A9" s="1">
        <v>2017</v>
      </c>
      <c r="B9" s="257">
        <v>113</v>
      </c>
    </row>
    <row r="10" spans="1:2" x14ac:dyDescent="0.35">
      <c r="A10" s="1">
        <v>2018</v>
      </c>
      <c r="B10" s="257">
        <v>139</v>
      </c>
    </row>
    <row r="11" spans="1:2" x14ac:dyDescent="0.35">
      <c r="A11" s="1">
        <v>2019</v>
      </c>
      <c r="B11" s="257">
        <v>125</v>
      </c>
    </row>
    <row r="12" spans="1:2" x14ac:dyDescent="0.35">
      <c r="A12" s="1">
        <v>2020</v>
      </c>
      <c r="B12" s="257">
        <v>45</v>
      </c>
    </row>
    <row r="13" spans="1:2" x14ac:dyDescent="0.35">
      <c r="A13" s="1">
        <v>2021</v>
      </c>
      <c r="B13" s="257">
        <v>81</v>
      </c>
    </row>
    <row r="14" spans="1:2" x14ac:dyDescent="0.35">
      <c r="A14" s="1">
        <v>2022</v>
      </c>
      <c r="B14" s="257">
        <v>81</v>
      </c>
    </row>
    <row r="15" spans="1:2" x14ac:dyDescent="0.35">
      <c r="A15" s="1">
        <v>2023</v>
      </c>
      <c r="B15" s="257">
        <v>84</v>
      </c>
    </row>
    <row r="16" spans="1:2" x14ac:dyDescent="0.35">
      <c r="A16" s="1">
        <v>2024</v>
      </c>
      <c r="B16" s="257">
        <v>90</v>
      </c>
    </row>
    <row r="17" spans="1:2" x14ac:dyDescent="0.35">
      <c r="A17" s="1">
        <v>2025</v>
      </c>
      <c r="B17" s="257">
        <v>71</v>
      </c>
    </row>
    <row r="18" spans="1:2" x14ac:dyDescent="0.35">
      <c r="A18" s="1" t="s">
        <v>872</v>
      </c>
      <c r="B18" s="257">
        <v>983</v>
      </c>
    </row>
  </sheetData>
  <pageMargins left="0.7" right="0.7" top="0.75" bottom="0.75" header="0.3" footer="0.3"/>
  <pageSetup paperSize="9" orientation="portrait" r:id="rId2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A340-3311-4EF6-9061-6BC03ED4B53D}">
  <sheetPr>
    <tabColor rgb="FF92D050"/>
  </sheetPr>
  <dimension ref="C1:AA21"/>
  <sheetViews>
    <sheetView zoomScale="85" zoomScaleNormal="85" workbookViewId="0">
      <selection activeCell="AA14" sqref="AA14"/>
    </sheetView>
  </sheetViews>
  <sheetFormatPr defaultRowHeight="14.5" x14ac:dyDescent="0.35"/>
  <cols>
    <col min="1" max="1" width="14.453125" customWidth="1"/>
    <col min="2" max="2" width="11.7265625" customWidth="1"/>
    <col min="7" max="7" width="10.54296875" bestFit="1" customWidth="1"/>
  </cols>
  <sheetData>
    <row r="1" spans="3:27" x14ac:dyDescent="0.35">
      <c r="E1" t="s">
        <v>979</v>
      </c>
      <c r="I1" s="125" t="s">
        <v>980</v>
      </c>
      <c r="J1" s="126">
        <f>'By Month'!Q8</f>
        <v>2026047</v>
      </c>
    </row>
    <row r="3" spans="3:27" x14ac:dyDescent="0.35">
      <c r="C3" s="58"/>
      <c r="D3" t="s">
        <v>981</v>
      </c>
      <c r="E3" t="s">
        <v>982</v>
      </c>
      <c r="F3" t="s">
        <v>983</v>
      </c>
      <c r="G3" t="s">
        <v>984</v>
      </c>
      <c r="H3" t="s">
        <v>985</v>
      </c>
      <c r="I3" t="s">
        <v>986</v>
      </c>
      <c r="J3" t="s">
        <v>987</v>
      </c>
      <c r="K3" t="s">
        <v>988</v>
      </c>
      <c r="L3" t="s">
        <v>989</v>
      </c>
      <c r="M3" t="s">
        <v>990</v>
      </c>
      <c r="N3" t="s">
        <v>991</v>
      </c>
      <c r="O3" t="s">
        <v>992</v>
      </c>
      <c r="P3" t="s">
        <v>993</v>
      </c>
      <c r="Q3" t="s">
        <v>994</v>
      </c>
      <c r="R3" t="s">
        <v>995</v>
      </c>
      <c r="S3" t="s">
        <v>996</v>
      </c>
      <c r="T3" t="s">
        <v>997</v>
      </c>
      <c r="U3" t="s">
        <v>998</v>
      </c>
      <c r="V3" t="s">
        <v>999</v>
      </c>
      <c r="W3" t="s">
        <v>1000</v>
      </c>
      <c r="X3" s="58" t="s">
        <v>859</v>
      </c>
    </row>
    <row r="4" spans="3:27" x14ac:dyDescent="0.35">
      <c r="C4">
        <v>2010</v>
      </c>
      <c r="D4">
        <v>3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f>SUM(D4:W4)</f>
        <v>6</v>
      </c>
      <c r="Z4" s="159"/>
      <c r="AA4" s="136"/>
    </row>
    <row r="5" spans="3:27" x14ac:dyDescent="0.35">
      <c r="C5">
        <v>2011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f t="shared" ref="X5:X14" si="0">SUM(D5:W5)</f>
        <v>0</v>
      </c>
      <c r="Z5" s="159"/>
      <c r="AA5" s="136"/>
    </row>
    <row r="6" spans="3:27" x14ac:dyDescent="0.35">
      <c r="C6">
        <v>2012</v>
      </c>
      <c r="D6">
        <v>1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f t="shared" si="0"/>
        <v>5</v>
      </c>
      <c r="Z6" s="159"/>
      <c r="AA6" s="136"/>
    </row>
    <row r="7" spans="3:27" x14ac:dyDescent="0.35">
      <c r="C7">
        <v>2013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f t="shared" si="0"/>
        <v>0</v>
      </c>
      <c r="Z7" s="159"/>
      <c r="AA7" s="136"/>
    </row>
    <row r="8" spans="3:27" x14ac:dyDescent="0.35">
      <c r="C8">
        <v>2014</v>
      </c>
      <c r="D8">
        <v>2</v>
      </c>
      <c r="E8">
        <v>5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f t="shared" si="0"/>
        <v>9</v>
      </c>
      <c r="Z8" s="136"/>
      <c r="AA8" s="136"/>
    </row>
    <row r="9" spans="3:27" x14ac:dyDescent="0.35">
      <c r="C9">
        <v>2015</v>
      </c>
      <c r="D9">
        <v>6</v>
      </c>
      <c r="E9">
        <v>4</v>
      </c>
      <c r="F9">
        <v>13</v>
      </c>
      <c r="G9">
        <v>9</v>
      </c>
      <c r="H9">
        <v>2</v>
      </c>
      <c r="I9">
        <v>1</v>
      </c>
      <c r="J9">
        <v>1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f t="shared" si="0"/>
        <v>40</v>
      </c>
      <c r="Z9" s="136"/>
      <c r="AA9" s="136"/>
    </row>
    <row r="10" spans="3:27" x14ac:dyDescent="0.35">
      <c r="C10">
        <v>2016</v>
      </c>
      <c r="D10">
        <v>9</v>
      </c>
      <c r="E10">
        <v>9</v>
      </c>
      <c r="F10">
        <v>23</v>
      </c>
      <c r="G10">
        <v>12</v>
      </c>
      <c r="H10">
        <v>6</v>
      </c>
      <c r="I10">
        <v>9</v>
      </c>
      <c r="J10">
        <v>10</v>
      </c>
      <c r="K10">
        <v>4</v>
      </c>
      <c r="L10">
        <v>2</v>
      </c>
      <c r="M10">
        <v>1</v>
      </c>
      <c r="N10">
        <v>3</v>
      </c>
      <c r="O10">
        <v>2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f t="shared" si="0"/>
        <v>94</v>
      </c>
      <c r="Z10" s="136"/>
    </row>
    <row r="11" spans="3:27" x14ac:dyDescent="0.35">
      <c r="C11">
        <v>2017</v>
      </c>
      <c r="D11">
        <v>16</v>
      </c>
      <c r="E11">
        <v>10</v>
      </c>
      <c r="F11">
        <v>29</v>
      </c>
      <c r="G11">
        <v>16</v>
      </c>
      <c r="H11">
        <v>11</v>
      </c>
      <c r="I11">
        <v>6</v>
      </c>
      <c r="J11">
        <v>8</v>
      </c>
      <c r="K11">
        <v>4</v>
      </c>
      <c r="L11">
        <v>3</v>
      </c>
      <c r="M11">
        <v>2</v>
      </c>
      <c r="N11">
        <v>3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f t="shared" si="0"/>
        <v>113</v>
      </c>
      <c r="Z11" s="136"/>
    </row>
    <row r="12" spans="3:27" x14ac:dyDescent="0.35">
      <c r="C12">
        <v>2018</v>
      </c>
      <c r="D12">
        <v>15</v>
      </c>
      <c r="E12">
        <v>17</v>
      </c>
      <c r="F12">
        <v>26</v>
      </c>
      <c r="G12">
        <v>21</v>
      </c>
      <c r="H12">
        <v>19</v>
      </c>
      <c r="I12">
        <v>10</v>
      </c>
      <c r="J12">
        <v>5</v>
      </c>
      <c r="K12">
        <v>6</v>
      </c>
      <c r="L12">
        <v>5</v>
      </c>
      <c r="M12">
        <v>4</v>
      </c>
      <c r="N12">
        <v>4</v>
      </c>
      <c r="O12">
        <v>0</v>
      </c>
      <c r="P12">
        <v>2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2</v>
      </c>
      <c r="X12">
        <f t="shared" si="0"/>
        <v>139</v>
      </c>
      <c r="Z12" s="136"/>
    </row>
    <row r="13" spans="3:27" x14ac:dyDescent="0.35">
      <c r="C13">
        <v>2019</v>
      </c>
      <c r="D13">
        <v>8</v>
      </c>
      <c r="E13">
        <v>10</v>
      </c>
      <c r="F13">
        <v>17</v>
      </c>
      <c r="G13">
        <v>25</v>
      </c>
      <c r="H13">
        <v>12</v>
      </c>
      <c r="I13">
        <v>8</v>
      </c>
      <c r="J13">
        <v>12</v>
      </c>
      <c r="K13">
        <v>9</v>
      </c>
      <c r="L13">
        <v>6</v>
      </c>
      <c r="M13">
        <v>3</v>
      </c>
      <c r="N13">
        <v>5</v>
      </c>
      <c r="O13">
        <v>3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3</v>
      </c>
      <c r="X13">
        <f t="shared" si="0"/>
        <v>125</v>
      </c>
      <c r="Z13" s="136"/>
    </row>
    <row r="14" spans="3:27" x14ac:dyDescent="0.35">
      <c r="C14">
        <v>2020</v>
      </c>
      <c r="D14">
        <v>5</v>
      </c>
      <c r="E14">
        <v>5</v>
      </c>
      <c r="F14">
        <v>13</v>
      </c>
      <c r="G14">
        <v>6</v>
      </c>
      <c r="H14">
        <v>4</v>
      </c>
      <c r="I14">
        <v>1</v>
      </c>
      <c r="J14">
        <v>5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f t="shared" si="0"/>
        <v>45</v>
      </c>
    </row>
    <row r="15" spans="3:27" x14ac:dyDescent="0.35">
      <c r="C15">
        <v>2021</v>
      </c>
      <c r="D15">
        <v>16</v>
      </c>
      <c r="E15">
        <v>7</v>
      </c>
      <c r="F15">
        <v>13</v>
      </c>
      <c r="G15">
        <v>14</v>
      </c>
      <c r="H15">
        <v>10</v>
      </c>
      <c r="I15">
        <v>5</v>
      </c>
      <c r="J15">
        <v>3</v>
      </c>
      <c r="K15">
        <v>2</v>
      </c>
      <c r="L15">
        <v>2</v>
      </c>
      <c r="M15">
        <v>1</v>
      </c>
      <c r="N15">
        <v>4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f t="shared" ref="X15:X20" si="1">SUM(D15:W15)</f>
        <v>81</v>
      </c>
    </row>
    <row r="16" spans="3:27" x14ac:dyDescent="0.35">
      <c r="C16">
        <v>2022</v>
      </c>
      <c r="D16" s="265">
        <v>16</v>
      </c>
      <c r="E16" s="265">
        <v>9</v>
      </c>
      <c r="F16" s="265">
        <v>17</v>
      </c>
      <c r="G16" s="265">
        <v>6</v>
      </c>
      <c r="H16" s="265">
        <v>6</v>
      </c>
      <c r="I16" s="265">
        <v>6</v>
      </c>
      <c r="J16" s="265">
        <v>4</v>
      </c>
      <c r="K16" s="265">
        <v>1</v>
      </c>
      <c r="L16" s="265">
        <v>5</v>
      </c>
      <c r="M16" s="265">
        <v>3</v>
      </c>
      <c r="N16" s="265">
        <v>0</v>
      </c>
      <c r="O16" s="265">
        <v>1</v>
      </c>
      <c r="P16" s="265">
        <v>0</v>
      </c>
      <c r="Q16" s="265">
        <v>0</v>
      </c>
      <c r="R16" s="265">
        <v>0</v>
      </c>
      <c r="S16" s="265">
        <v>1</v>
      </c>
      <c r="T16" s="265">
        <v>1</v>
      </c>
      <c r="U16" s="265">
        <v>1</v>
      </c>
      <c r="V16" s="265">
        <v>2</v>
      </c>
      <c r="W16" s="265">
        <v>2</v>
      </c>
      <c r="X16">
        <f t="shared" si="1"/>
        <v>81</v>
      </c>
      <c r="Z16" s="102"/>
    </row>
    <row r="17" spans="3:26" x14ac:dyDescent="0.35">
      <c r="C17">
        <v>2023</v>
      </c>
      <c r="D17" s="265">
        <v>16</v>
      </c>
      <c r="E17" s="265">
        <v>8</v>
      </c>
      <c r="F17" s="265">
        <v>17</v>
      </c>
      <c r="G17" s="265">
        <v>12</v>
      </c>
      <c r="H17" s="265">
        <v>8</v>
      </c>
      <c r="I17" s="265">
        <v>3</v>
      </c>
      <c r="J17" s="265">
        <v>6</v>
      </c>
      <c r="K17" s="265">
        <v>4</v>
      </c>
      <c r="L17" s="265">
        <v>2</v>
      </c>
      <c r="M17" s="265">
        <v>1</v>
      </c>
      <c r="N17" s="265">
        <v>4</v>
      </c>
      <c r="O17" s="265">
        <v>0</v>
      </c>
      <c r="P17" s="265">
        <v>1</v>
      </c>
      <c r="Q17" s="265">
        <v>0</v>
      </c>
      <c r="R17" s="265">
        <v>0</v>
      </c>
      <c r="S17" s="265">
        <v>0</v>
      </c>
      <c r="T17" s="265">
        <v>0</v>
      </c>
      <c r="U17" s="265">
        <v>0</v>
      </c>
      <c r="V17" s="265">
        <v>1</v>
      </c>
      <c r="W17" s="265">
        <v>1</v>
      </c>
      <c r="X17">
        <f t="shared" si="1"/>
        <v>84</v>
      </c>
      <c r="Z17" s="102"/>
    </row>
    <row r="18" spans="3:26" x14ac:dyDescent="0.35">
      <c r="C18">
        <v>2024</v>
      </c>
      <c r="D18" s="265">
        <v>11</v>
      </c>
      <c r="E18" s="265">
        <v>12</v>
      </c>
      <c r="F18" s="265">
        <v>25</v>
      </c>
      <c r="G18" s="265">
        <v>8</v>
      </c>
      <c r="H18" s="265">
        <v>7</v>
      </c>
      <c r="I18" s="265">
        <v>3</v>
      </c>
      <c r="J18" s="265">
        <v>2</v>
      </c>
      <c r="K18" s="265">
        <v>4</v>
      </c>
      <c r="L18" s="265">
        <v>3</v>
      </c>
      <c r="M18" s="265">
        <v>5</v>
      </c>
      <c r="N18" s="265">
        <v>2</v>
      </c>
      <c r="O18" s="265">
        <v>1</v>
      </c>
      <c r="P18" s="265">
        <v>2</v>
      </c>
      <c r="Q18" s="265">
        <v>0</v>
      </c>
      <c r="R18" s="265">
        <v>1</v>
      </c>
      <c r="S18" s="265">
        <v>1</v>
      </c>
      <c r="T18" s="265">
        <v>1</v>
      </c>
      <c r="U18" s="265">
        <v>0</v>
      </c>
      <c r="V18" s="265">
        <v>1</v>
      </c>
      <c r="W18" s="265">
        <v>1</v>
      </c>
      <c r="X18">
        <f t="shared" si="1"/>
        <v>90</v>
      </c>
      <c r="Z18" s="102"/>
    </row>
    <row r="19" spans="3:26" x14ac:dyDescent="0.35">
      <c r="C19">
        <v>2025</v>
      </c>
      <c r="D19" s="265">
        <v>9</v>
      </c>
      <c r="E19" s="265">
        <v>10</v>
      </c>
      <c r="F19" s="265">
        <v>15</v>
      </c>
      <c r="G19" s="265">
        <v>9</v>
      </c>
      <c r="H19" s="265">
        <v>8</v>
      </c>
      <c r="I19" s="265">
        <v>5</v>
      </c>
      <c r="J19" s="265">
        <v>4</v>
      </c>
      <c r="K19" s="265">
        <v>3</v>
      </c>
      <c r="L19" s="265">
        <v>3</v>
      </c>
      <c r="M19" s="265">
        <v>1</v>
      </c>
      <c r="N19" s="265">
        <v>0</v>
      </c>
      <c r="O19" s="265">
        <v>1</v>
      </c>
      <c r="P19" s="265">
        <v>1</v>
      </c>
      <c r="Q19" s="265">
        <v>1</v>
      </c>
      <c r="R19" s="265">
        <v>0</v>
      </c>
      <c r="S19" s="265">
        <v>0</v>
      </c>
      <c r="T19" s="265">
        <v>0</v>
      </c>
      <c r="U19" s="265">
        <v>0</v>
      </c>
      <c r="V19" s="265">
        <v>0</v>
      </c>
      <c r="W19" s="265">
        <v>1</v>
      </c>
      <c r="X19">
        <f t="shared" si="1"/>
        <v>71</v>
      </c>
      <c r="Z19" s="102"/>
    </row>
    <row r="20" spans="3:26" x14ac:dyDescent="0.35">
      <c r="C20">
        <v>2026</v>
      </c>
      <c r="D20" s="265">
        <v>2</v>
      </c>
      <c r="E20" s="265">
        <v>1</v>
      </c>
      <c r="F20" s="265">
        <v>1</v>
      </c>
      <c r="G20" s="265"/>
      <c r="H20" s="265">
        <v>1</v>
      </c>
      <c r="I20" s="265">
        <v>1</v>
      </c>
      <c r="J20" s="265"/>
      <c r="K20" s="265"/>
      <c r="L20" s="265">
        <v>1</v>
      </c>
      <c r="M20" s="265"/>
      <c r="N20" s="265"/>
      <c r="O20" s="265"/>
      <c r="P20" s="265">
        <v>1</v>
      </c>
      <c r="Q20" s="265"/>
      <c r="R20" s="265"/>
      <c r="S20" s="265"/>
      <c r="T20" s="265">
        <v>1</v>
      </c>
      <c r="U20" s="265"/>
      <c r="V20" s="265"/>
      <c r="W20" s="265"/>
      <c r="X20">
        <f t="shared" si="1"/>
        <v>9</v>
      </c>
      <c r="Z20" s="102"/>
    </row>
    <row r="21" spans="3:26" x14ac:dyDescent="0.35">
      <c r="C21" s="1" t="s">
        <v>859</v>
      </c>
      <c r="D21">
        <f>SUM(D8:D20)</f>
        <v>131</v>
      </c>
      <c r="E21">
        <f>SUM(E8:E20)</f>
        <v>107</v>
      </c>
      <c r="F21">
        <f t="shared" ref="F21:W21" si="2">SUM(F8:F20)</f>
        <v>211</v>
      </c>
      <c r="G21">
        <f t="shared" si="2"/>
        <v>138</v>
      </c>
      <c r="H21">
        <f t="shared" si="2"/>
        <v>94</v>
      </c>
      <c r="I21">
        <f t="shared" si="2"/>
        <v>58</v>
      </c>
      <c r="J21">
        <f t="shared" si="2"/>
        <v>60</v>
      </c>
      <c r="K21">
        <f t="shared" si="2"/>
        <v>39</v>
      </c>
      <c r="L21">
        <f t="shared" si="2"/>
        <v>33</v>
      </c>
      <c r="M21">
        <f t="shared" si="2"/>
        <v>22</v>
      </c>
      <c r="N21">
        <f t="shared" si="2"/>
        <v>27</v>
      </c>
      <c r="O21">
        <f t="shared" si="2"/>
        <v>9</v>
      </c>
      <c r="P21">
        <f t="shared" si="2"/>
        <v>10</v>
      </c>
      <c r="Q21">
        <f t="shared" si="2"/>
        <v>3</v>
      </c>
      <c r="R21">
        <f t="shared" si="2"/>
        <v>7</v>
      </c>
      <c r="S21">
        <f t="shared" si="2"/>
        <v>3</v>
      </c>
      <c r="T21">
        <f t="shared" si="2"/>
        <v>8</v>
      </c>
      <c r="U21">
        <f t="shared" si="2"/>
        <v>1</v>
      </c>
      <c r="V21">
        <f t="shared" si="2"/>
        <v>5</v>
      </c>
      <c r="W21">
        <f t="shared" si="2"/>
        <v>15</v>
      </c>
      <c r="X21">
        <f>SUM(X4:X20)</f>
        <v>992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465D-B247-4B6F-BA2C-7077D0D5D340}">
  <dimension ref="B1:W21"/>
  <sheetViews>
    <sheetView topLeftCell="A31" zoomScale="85" zoomScaleNormal="85" workbookViewId="0">
      <selection activeCell="AF37" sqref="AF37"/>
    </sheetView>
  </sheetViews>
  <sheetFormatPr defaultRowHeight="14.5" x14ac:dyDescent="0.35"/>
  <cols>
    <col min="1" max="1" width="18.81640625" bestFit="1" customWidth="1"/>
    <col min="2" max="2" width="8.1796875" bestFit="1" customWidth="1"/>
  </cols>
  <sheetData>
    <row r="1" spans="2:23" x14ac:dyDescent="0.35">
      <c r="E1" t="s">
        <v>979</v>
      </c>
      <c r="M1" s="124" t="s">
        <v>980</v>
      </c>
      <c r="N1" s="124"/>
      <c r="O1" s="124"/>
      <c r="P1" s="126">
        <f>'By Month'!Q8</f>
        <v>2026047</v>
      </c>
    </row>
    <row r="2" spans="2:23" x14ac:dyDescent="0.35">
      <c r="B2" s="1"/>
      <c r="E2" s="124" t="s">
        <v>1001</v>
      </c>
      <c r="L2" s="102"/>
    </row>
    <row r="3" spans="2:23" x14ac:dyDescent="0.35">
      <c r="D3" t="s">
        <v>1002</v>
      </c>
      <c r="E3" t="s">
        <v>983</v>
      </c>
      <c r="F3" t="s">
        <v>984</v>
      </c>
      <c r="G3" t="s">
        <v>985</v>
      </c>
      <c r="H3" t="s">
        <v>986</v>
      </c>
      <c r="I3" t="s">
        <v>987</v>
      </c>
      <c r="J3" t="s">
        <v>988</v>
      </c>
      <c r="K3" t="s">
        <v>989</v>
      </c>
      <c r="L3" t="s">
        <v>990</v>
      </c>
      <c r="M3" t="s">
        <v>991</v>
      </c>
      <c r="N3" t="s">
        <v>992</v>
      </c>
      <c r="O3" t="s">
        <v>993</v>
      </c>
      <c r="P3" t="s">
        <v>994</v>
      </c>
      <c r="Q3" t="s">
        <v>995</v>
      </c>
      <c r="R3" t="s">
        <v>996</v>
      </c>
      <c r="S3" t="s">
        <v>997</v>
      </c>
      <c r="T3" t="s">
        <v>998</v>
      </c>
      <c r="U3" t="s">
        <v>999</v>
      </c>
      <c r="V3" t="s">
        <v>1000</v>
      </c>
      <c r="W3" s="58" t="s">
        <v>859</v>
      </c>
    </row>
    <row r="4" spans="2:23" x14ac:dyDescent="0.35">
      <c r="C4">
        <v>2010</v>
      </c>
      <c r="D4" s="124">
        <f>'By Alt 1000s (0-500 inc)'!D4+'By Alt 1000s (0-500 inc)'!E4</f>
        <v>4</v>
      </c>
      <c r="E4" s="124">
        <f>'By Alt 1000s (0-500 inc)'!F4</f>
        <v>1</v>
      </c>
      <c r="F4" s="124">
        <f>'By Alt 1000s (0-500 inc)'!G4</f>
        <v>0</v>
      </c>
      <c r="G4" s="124">
        <f>'By Alt 1000s (0-500 inc)'!H4</f>
        <v>0</v>
      </c>
      <c r="H4" s="124">
        <f>'By Alt 1000s (0-500 inc)'!I4</f>
        <v>0</v>
      </c>
      <c r="I4" s="124">
        <f>'By Alt 1000s (0-500 inc)'!J4</f>
        <v>0</v>
      </c>
      <c r="J4" s="124">
        <f>'By Alt 1000s (0-500 inc)'!K4</f>
        <v>1</v>
      </c>
      <c r="K4" s="124">
        <f>'By Alt 1000s (0-500 inc)'!L4</f>
        <v>0</v>
      </c>
      <c r="L4" s="124">
        <f>'By Alt 1000s (0-500 inc)'!M4</f>
        <v>0</v>
      </c>
      <c r="M4" s="124">
        <f>'By Alt 1000s (0-500 inc)'!N4</f>
        <v>0</v>
      </c>
      <c r="N4" s="124">
        <f>'By Alt 1000s (0-500 inc)'!O4</f>
        <v>0</v>
      </c>
      <c r="O4" s="124">
        <f>'By Alt 1000s (0-500 inc)'!P4</f>
        <v>0</v>
      </c>
      <c r="P4" s="124">
        <f>'By Alt 1000s (0-500 inc)'!Q4</f>
        <v>0</v>
      </c>
      <c r="Q4" s="124">
        <f>'By Alt 1000s (0-500 inc)'!R4</f>
        <v>0</v>
      </c>
      <c r="R4" s="124">
        <f>'By Alt 1000s (0-500 inc)'!S4</f>
        <v>0</v>
      </c>
      <c r="S4" s="124">
        <f>'By Alt 1000s (0-500 inc)'!T4</f>
        <v>0</v>
      </c>
      <c r="T4" s="124">
        <f>'By Alt 1000s (0-500 inc)'!U4</f>
        <v>0</v>
      </c>
      <c r="U4" s="124">
        <f>'By Alt 1000s (0-500 inc)'!V4</f>
        <v>0</v>
      </c>
      <c r="V4" s="124">
        <f>'By Alt 1000s (0-500 inc)'!W4</f>
        <v>0</v>
      </c>
      <c r="W4">
        <f>SUM(D4:V4)</f>
        <v>6</v>
      </c>
    </row>
    <row r="5" spans="2:23" x14ac:dyDescent="0.35">
      <c r="C5">
        <v>2011</v>
      </c>
      <c r="D5" s="124">
        <f>'By Alt 1000s (0-500 inc)'!D5+'By Alt 1000s (0-500 inc)'!E5</f>
        <v>0</v>
      </c>
      <c r="E5" s="124">
        <f>'By Alt 1000s (0-500 inc)'!F5</f>
        <v>0</v>
      </c>
      <c r="F5" s="124">
        <f>'By Alt 1000s (0-500 inc)'!G5</f>
        <v>0</v>
      </c>
      <c r="G5" s="124">
        <f>'By Alt 1000s (0-500 inc)'!H5</f>
        <v>0</v>
      </c>
      <c r="H5" s="124">
        <f>'By Alt 1000s (0-500 inc)'!I5</f>
        <v>0</v>
      </c>
      <c r="I5" s="124">
        <f>'By Alt 1000s (0-500 inc)'!J5</f>
        <v>0</v>
      </c>
      <c r="J5" s="124">
        <f>'By Alt 1000s (0-500 inc)'!K5</f>
        <v>0</v>
      </c>
      <c r="K5" s="124">
        <f>'By Alt 1000s (0-500 inc)'!L5</f>
        <v>0</v>
      </c>
      <c r="L5" s="124">
        <f>'By Alt 1000s (0-500 inc)'!M5</f>
        <v>0</v>
      </c>
      <c r="M5" s="124">
        <f>'By Alt 1000s (0-500 inc)'!N5</f>
        <v>0</v>
      </c>
      <c r="N5" s="124">
        <f>'By Alt 1000s (0-500 inc)'!O5</f>
        <v>0</v>
      </c>
      <c r="O5" s="124">
        <f>'By Alt 1000s (0-500 inc)'!P5</f>
        <v>0</v>
      </c>
      <c r="P5" s="124">
        <f>'By Alt 1000s (0-500 inc)'!Q5</f>
        <v>0</v>
      </c>
      <c r="Q5" s="124">
        <f>'By Alt 1000s (0-500 inc)'!R5</f>
        <v>0</v>
      </c>
      <c r="R5" s="124">
        <f>'By Alt 1000s (0-500 inc)'!S5</f>
        <v>0</v>
      </c>
      <c r="S5" s="124">
        <f>'By Alt 1000s (0-500 inc)'!T5</f>
        <v>0</v>
      </c>
      <c r="T5" s="124">
        <f>'By Alt 1000s (0-500 inc)'!U5</f>
        <v>0</v>
      </c>
      <c r="U5" s="124">
        <f>'By Alt 1000s (0-500 inc)'!V5</f>
        <v>0</v>
      </c>
      <c r="V5" s="124">
        <f>'By Alt 1000s (0-500 inc)'!W5</f>
        <v>0</v>
      </c>
      <c r="W5">
        <f t="shared" ref="W5:W21" si="0">SUM(D5:V5)</f>
        <v>0</v>
      </c>
    </row>
    <row r="6" spans="2:23" x14ac:dyDescent="0.35">
      <c r="C6">
        <v>2012</v>
      </c>
      <c r="D6" s="124">
        <f>'By Alt 1000s (0-500 inc)'!D6+'By Alt 1000s (0-500 inc)'!E6</f>
        <v>1</v>
      </c>
      <c r="E6" s="124">
        <f>'By Alt 1000s (0-500 inc)'!F6</f>
        <v>2</v>
      </c>
      <c r="F6" s="124">
        <f>'By Alt 1000s (0-500 inc)'!G6</f>
        <v>0</v>
      </c>
      <c r="G6" s="124">
        <f>'By Alt 1000s (0-500 inc)'!H6</f>
        <v>1</v>
      </c>
      <c r="H6" s="124">
        <f>'By Alt 1000s (0-500 inc)'!I6</f>
        <v>0</v>
      </c>
      <c r="I6" s="124">
        <f>'By Alt 1000s (0-500 inc)'!J6</f>
        <v>0</v>
      </c>
      <c r="J6" s="124">
        <f>'By Alt 1000s (0-500 inc)'!K6</f>
        <v>0</v>
      </c>
      <c r="K6" s="124">
        <f>'By Alt 1000s (0-500 inc)'!L6</f>
        <v>0</v>
      </c>
      <c r="L6" s="124">
        <f>'By Alt 1000s (0-500 inc)'!M6</f>
        <v>0</v>
      </c>
      <c r="M6" s="124">
        <f>'By Alt 1000s (0-500 inc)'!N6</f>
        <v>0</v>
      </c>
      <c r="N6" s="124">
        <f>'By Alt 1000s (0-500 inc)'!O6</f>
        <v>1</v>
      </c>
      <c r="O6" s="124">
        <f>'By Alt 1000s (0-500 inc)'!P6</f>
        <v>0</v>
      </c>
      <c r="P6" s="124">
        <f>'By Alt 1000s (0-500 inc)'!Q6</f>
        <v>0</v>
      </c>
      <c r="Q6" s="124">
        <f>'By Alt 1000s (0-500 inc)'!R6</f>
        <v>0</v>
      </c>
      <c r="R6" s="124">
        <f>'By Alt 1000s (0-500 inc)'!S6</f>
        <v>0</v>
      </c>
      <c r="S6" s="124">
        <f>'By Alt 1000s (0-500 inc)'!T6</f>
        <v>0</v>
      </c>
      <c r="T6" s="124">
        <f>'By Alt 1000s (0-500 inc)'!U6</f>
        <v>0</v>
      </c>
      <c r="U6" s="124">
        <f>'By Alt 1000s (0-500 inc)'!V6</f>
        <v>0</v>
      </c>
      <c r="V6" s="124">
        <f>'By Alt 1000s (0-500 inc)'!W6</f>
        <v>0</v>
      </c>
      <c r="W6">
        <f t="shared" si="0"/>
        <v>5</v>
      </c>
    </row>
    <row r="7" spans="2:23" x14ac:dyDescent="0.35">
      <c r="C7">
        <v>2013</v>
      </c>
      <c r="D7" s="124">
        <f>'By Alt 1000s (0-500 inc)'!D7+'By Alt 1000s (0-500 inc)'!E7</f>
        <v>0</v>
      </c>
      <c r="E7" s="124">
        <f>'By Alt 1000s (0-500 inc)'!F7</f>
        <v>0</v>
      </c>
      <c r="F7" s="124">
        <f>'By Alt 1000s (0-500 inc)'!G7</f>
        <v>0</v>
      </c>
      <c r="G7" s="124">
        <f>'By Alt 1000s (0-500 inc)'!H7</f>
        <v>0</v>
      </c>
      <c r="H7" s="124">
        <f>'By Alt 1000s (0-500 inc)'!I7</f>
        <v>0</v>
      </c>
      <c r="I7" s="124">
        <f>'By Alt 1000s (0-500 inc)'!J7</f>
        <v>0</v>
      </c>
      <c r="J7" s="124">
        <f>'By Alt 1000s (0-500 inc)'!K7</f>
        <v>0</v>
      </c>
      <c r="K7" s="124">
        <f>'By Alt 1000s (0-500 inc)'!L7</f>
        <v>0</v>
      </c>
      <c r="L7" s="124">
        <f>'By Alt 1000s (0-500 inc)'!M7</f>
        <v>0</v>
      </c>
      <c r="M7" s="124">
        <f>'By Alt 1000s (0-500 inc)'!N7</f>
        <v>0</v>
      </c>
      <c r="N7" s="124">
        <f>'By Alt 1000s (0-500 inc)'!O7</f>
        <v>0</v>
      </c>
      <c r="O7" s="124">
        <f>'By Alt 1000s (0-500 inc)'!P7</f>
        <v>0</v>
      </c>
      <c r="P7" s="124">
        <f>'By Alt 1000s (0-500 inc)'!Q7</f>
        <v>0</v>
      </c>
      <c r="Q7" s="124">
        <f>'By Alt 1000s (0-500 inc)'!R7</f>
        <v>0</v>
      </c>
      <c r="R7" s="124">
        <f>'By Alt 1000s (0-500 inc)'!S7</f>
        <v>0</v>
      </c>
      <c r="S7" s="124">
        <f>'By Alt 1000s (0-500 inc)'!T7</f>
        <v>0</v>
      </c>
      <c r="T7" s="124">
        <f>'By Alt 1000s (0-500 inc)'!U7</f>
        <v>0</v>
      </c>
      <c r="U7" s="124">
        <f>'By Alt 1000s (0-500 inc)'!V7</f>
        <v>0</v>
      </c>
      <c r="V7" s="124">
        <f>'By Alt 1000s (0-500 inc)'!W7</f>
        <v>0</v>
      </c>
      <c r="W7">
        <f t="shared" si="0"/>
        <v>0</v>
      </c>
    </row>
    <row r="8" spans="2:23" x14ac:dyDescent="0.35">
      <c r="C8">
        <v>2014</v>
      </c>
      <c r="D8" s="124">
        <f>'By Alt 1000s (0-500 inc)'!D8+'By Alt 1000s (0-500 inc)'!E8</f>
        <v>7</v>
      </c>
      <c r="E8" s="124">
        <f>'By Alt 1000s (0-500 inc)'!F8</f>
        <v>2</v>
      </c>
      <c r="F8" s="124">
        <f>'By Alt 1000s (0-500 inc)'!G8</f>
        <v>0</v>
      </c>
      <c r="G8" s="124">
        <f>'By Alt 1000s (0-500 inc)'!H8</f>
        <v>0</v>
      </c>
      <c r="H8" s="124">
        <f>'By Alt 1000s (0-500 inc)'!I8</f>
        <v>0</v>
      </c>
      <c r="I8" s="124">
        <f>'By Alt 1000s (0-500 inc)'!J8</f>
        <v>0</v>
      </c>
      <c r="J8" s="124">
        <f>'By Alt 1000s (0-500 inc)'!K8</f>
        <v>0</v>
      </c>
      <c r="K8" s="124">
        <f>'By Alt 1000s (0-500 inc)'!L8</f>
        <v>0</v>
      </c>
      <c r="L8" s="124">
        <f>'By Alt 1000s (0-500 inc)'!M8</f>
        <v>0</v>
      </c>
      <c r="M8" s="124">
        <f>'By Alt 1000s (0-500 inc)'!N8</f>
        <v>0</v>
      </c>
      <c r="N8" s="124">
        <f>'By Alt 1000s (0-500 inc)'!O8</f>
        <v>0</v>
      </c>
      <c r="O8" s="124">
        <f>'By Alt 1000s (0-500 inc)'!P8</f>
        <v>0</v>
      </c>
      <c r="P8" s="124">
        <f>'By Alt 1000s (0-500 inc)'!Q8</f>
        <v>0</v>
      </c>
      <c r="Q8" s="124">
        <f>'By Alt 1000s (0-500 inc)'!R8</f>
        <v>0</v>
      </c>
      <c r="R8" s="124">
        <f>'By Alt 1000s (0-500 inc)'!S8</f>
        <v>0</v>
      </c>
      <c r="S8" s="124">
        <f>'By Alt 1000s (0-500 inc)'!T8</f>
        <v>0</v>
      </c>
      <c r="T8" s="124">
        <f>'By Alt 1000s (0-500 inc)'!U8</f>
        <v>0</v>
      </c>
      <c r="U8" s="124">
        <f>'By Alt 1000s (0-500 inc)'!V8</f>
        <v>0</v>
      </c>
      <c r="V8" s="124">
        <f>'By Alt 1000s (0-500 inc)'!W8</f>
        <v>0</v>
      </c>
      <c r="W8">
        <f t="shared" si="0"/>
        <v>9</v>
      </c>
    </row>
    <row r="9" spans="2:23" x14ac:dyDescent="0.35">
      <c r="C9">
        <v>2015</v>
      </c>
      <c r="D9" s="124">
        <f>'By Alt 1000s (0-500 inc)'!D9+'By Alt 1000s (0-500 inc)'!E9</f>
        <v>10</v>
      </c>
      <c r="E9" s="124">
        <f>'By Alt 1000s (0-500 inc)'!F9</f>
        <v>13</v>
      </c>
      <c r="F9" s="124">
        <f>'By Alt 1000s (0-500 inc)'!G9</f>
        <v>9</v>
      </c>
      <c r="G9" s="124">
        <f>'By Alt 1000s (0-500 inc)'!H9</f>
        <v>2</v>
      </c>
      <c r="H9" s="124">
        <f>'By Alt 1000s (0-500 inc)'!I9</f>
        <v>1</v>
      </c>
      <c r="I9" s="124">
        <f>'By Alt 1000s (0-500 inc)'!J9</f>
        <v>1</v>
      </c>
      <c r="J9" s="124">
        <f>'By Alt 1000s (0-500 inc)'!K9</f>
        <v>1</v>
      </c>
      <c r="K9" s="124">
        <f>'By Alt 1000s (0-500 inc)'!L9</f>
        <v>0</v>
      </c>
      <c r="L9" s="124">
        <f>'By Alt 1000s (0-500 inc)'!M9</f>
        <v>0</v>
      </c>
      <c r="M9" s="124">
        <f>'By Alt 1000s (0-500 inc)'!N9</f>
        <v>1</v>
      </c>
      <c r="N9" s="124">
        <f>'By Alt 1000s (0-500 inc)'!O9</f>
        <v>0</v>
      </c>
      <c r="O9" s="124">
        <f>'By Alt 1000s (0-500 inc)'!P9</f>
        <v>0</v>
      </c>
      <c r="P9" s="124">
        <f>'By Alt 1000s (0-500 inc)'!Q9</f>
        <v>0</v>
      </c>
      <c r="Q9" s="124">
        <f>'By Alt 1000s (0-500 inc)'!R9</f>
        <v>1</v>
      </c>
      <c r="R9" s="124">
        <f>'By Alt 1000s (0-500 inc)'!S9</f>
        <v>0</v>
      </c>
      <c r="S9" s="124">
        <f>'By Alt 1000s (0-500 inc)'!T9</f>
        <v>1</v>
      </c>
      <c r="T9" s="124">
        <f>'By Alt 1000s (0-500 inc)'!U9</f>
        <v>0</v>
      </c>
      <c r="U9" s="124">
        <f>'By Alt 1000s (0-500 inc)'!V9</f>
        <v>0</v>
      </c>
      <c r="V9" s="124">
        <f>'By Alt 1000s (0-500 inc)'!W9</f>
        <v>0</v>
      </c>
      <c r="W9">
        <f t="shared" si="0"/>
        <v>40</v>
      </c>
    </row>
    <row r="10" spans="2:23" x14ac:dyDescent="0.35">
      <c r="C10">
        <v>2016</v>
      </c>
      <c r="D10" s="124">
        <f>'By Alt 1000s (0-500 inc)'!D10+'By Alt 1000s (0-500 inc)'!E10</f>
        <v>18</v>
      </c>
      <c r="E10" s="124">
        <f>'By Alt 1000s (0-500 inc)'!F10</f>
        <v>23</v>
      </c>
      <c r="F10" s="124">
        <f>'By Alt 1000s (0-500 inc)'!G10</f>
        <v>12</v>
      </c>
      <c r="G10" s="124">
        <f>'By Alt 1000s (0-500 inc)'!H10</f>
        <v>6</v>
      </c>
      <c r="H10" s="124">
        <f>'By Alt 1000s (0-500 inc)'!I10</f>
        <v>9</v>
      </c>
      <c r="I10" s="124">
        <f>'By Alt 1000s (0-500 inc)'!J10</f>
        <v>10</v>
      </c>
      <c r="J10" s="124">
        <f>'By Alt 1000s (0-500 inc)'!K10</f>
        <v>4</v>
      </c>
      <c r="K10" s="124">
        <f>'By Alt 1000s (0-500 inc)'!L10</f>
        <v>2</v>
      </c>
      <c r="L10" s="124">
        <f>'By Alt 1000s (0-500 inc)'!M10</f>
        <v>1</v>
      </c>
      <c r="M10" s="124">
        <f>'By Alt 1000s (0-500 inc)'!N10</f>
        <v>3</v>
      </c>
      <c r="N10" s="124">
        <f>'By Alt 1000s (0-500 inc)'!O10</f>
        <v>2</v>
      </c>
      <c r="O10" s="124">
        <f>'By Alt 1000s (0-500 inc)'!P10</f>
        <v>1</v>
      </c>
      <c r="P10" s="124">
        <f>'By Alt 1000s (0-500 inc)'!Q10</f>
        <v>1</v>
      </c>
      <c r="Q10" s="124">
        <f>'By Alt 1000s (0-500 inc)'!R10</f>
        <v>0</v>
      </c>
      <c r="R10" s="124">
        <f>'By Alt 1000s (0-500 inc)'!S10</f>
        <v>0</v>
      </c>
      <c r="S10" s="124">
        <f>'By Alt 1000s (0-500 inc)'!T10</f>
        <v>0</v>
      </c>
      <c r="T10" s="124">
        <f>'By Alt 1000s (0-500 inc)'!U10</f>
        <v>0</v>
      </c>
      <c r="U10" s="124">
        <f>'By Alt 1000s (0-500 inc)'!V10</f>
        <v>0</v>
      </c>
      <c r="V10" s="124">
        <f>'By Alt 1000s (0-500 inc)'!W10</f>
        <v>2</v>
      </c>
      <c r="W10">
        <f t="shared" si="0"/>
        <v>94</v>
      </c>
    </row>
    <row r="11" spans="2:23" x14ac:dyDescent="0.35">
      <c r="C11">
        <v>2017</v>
      </c>
      <c r="D11" s="124">
        <f>'By Alt 1000s (0-500 inc)'!D11+'By Alt 1000s (0-500 inc)'!E11</f>
        <v>26</v>
      </c>
      <c r="E11" s="124">
        <f>'By Alt 1000s (0-500 inc)'!F11</f>
        <v>29</v>
      </c>
      <c r="F11" s="124">
        <f>'By Alt 1000s (0-500 inc)'!G11</f>
        <v>16</v>
      </c>
      <c r="G11" s="124">
        <f>'By Alt 1000s (0-500 inc)'!H11</f>
        <v>11</v>
      </c>
      <c r="H11" s="124">
        <f>'By Alt 1000s (0-500 inc)'!I11</f>
        <v>6</v>
      </c>
      <c r="I11" s="124">
        <f>'By Alt 1000s (0-500 inc)'!J11</f>
        <v>8</v>
      </c>
      <c r="J11" s="124">
        <f>'By Alt 1000s (0-500 inc)'!K11</f>
        <v>4</v>
      </c>
      <c r="K11" s="124">
        <f>'By Alt 1000s (0-500 inc)'!L11</f>
        <v>3</v>
      </c>
      <c r="L11" s="124">
        <f>'By Alt 1000s (0-500 inc)'!M11</f>
        <v>2</v>
      </c>
      <c r="M11" s="124">
        <f>'By Alt 1000s (0-500 inc)'!N11</f>
        <v>3</v>
      </c>
      <c r="N11" s="124">
        <f>'By Alt 1000s (0-500 inc)'!O11</f>
        <v>0</v>
      </c>
      <c r="O11" s="124">
        <f>'By Alt 1000s (0-500 inc)'!P11</f>
        <v>2</v>
      </c>
      <c r="P11" s="124">
        <f>'By Alt 1000s (0-500 inc)'!Q11</f>
        <v>0</v>
      </c>
      <c r="Q11" s="124">
        <f>'By Alt 1000s (0-500 inc)'!R11</f>
        <v>1</v>
      </c>
      <c r="R11" s="124">
        <f>'By Alt 1000s (0-500 inc)'!S11</f>
        <v>0</v>
      </c>
      <c r="S11" s="124">
        <f>'By Alt 1000s (0-500 inc)'!T11</f>
        <v>0</v>
      </c>
      <c r="T11" s="124">
        <f>'By Alt 1000s (0-500 inc)'!U11</f>
        <v>0</v>
      </c>
      <c r="U11" s="124">
        <f>'By Alt 1000s (0-500 inc)'!V11</f>
        <v>1</v>
      </c>
      <c r="V11" s="124">
        <f>'By Alt 1000s (0-500 inc)'!W11</f>
        <v>1</v>
      </c>
      <c r="W11">
        <f t="shared" si="0"/>
        <v>113</v>
      </c>
    </row>
    <row r="12" spans="2:23" x14ac:dyDescent="0.35">
      <c r="C12">
        <v>2018</v>
      </c>
      <c r="D12" s="124">
        <f>'By Alt 1000s (0-500 inc)'!D12+'By Alt 1000s (0-500 inc)'!E12</f>
        <v>32</v>
      </c>
      <c r="E12" s="124">
        <f>'By Alt 1000s (0-500 inc)'!F12</f>
        <v>26</v>
      </c>
      <c r="F12" s="124">
        <f>'By Alt 1000s (0-500 inc)'!G12</f>
        <v>21</v>
      </c>
      <c r="G12" s="124">
        <f>'By Alt 1000s (0-500 inc)'!H12</f>
        <v>19</v>
      </c>
      <c r="H12" s="124">
        <f>'By Alt 1000s (0-500 inc)'!I12</f>
        <v>10</v>
      </c>
      <c r="I12" s="124">
        <f>'By Alt 1000s (0-500 inc)'!J12</f>
        <v>5</v>
      </c>
      <c r="J12" s="124">
        <f>'By Alt 1000s (0-500 inc)'!K12</f>
        <v>6</v>
      </c>
      <c r="K12" s="124">
        <f>'By Alt 1000s (0-500 inc)'!L12</f>
        <v>5</v>
      </c>
      <c r="L12" s="124">
        <f>'By Alt 1000s (0-500 inc)'!M12</f>
        <v>4</v>
      </c>
      <c r="M12" s="124">
        <f>'By Alt 1000s (0-500 inc)'!N12</f>
        <v>4</v>
      </c>
      <c r="N12" s="124">
        <f>'By Alt 1000s (0-500 inc)'!O12</f>
        <v>0</v>
      </c>
      <c r="O12" s="124">
        <f>'By Alt 1000s (0-500 inc)'!P12</f>
        <v>2</v>
      </c>
      <c r="P12" s="124">
        <f>'By Alt 1000s (0-500 inc)'!Q12</f>
        <v>1</v>
      </c>
      <c r="Q12" s="124">
        <f>'By Alt 1000s (0-500 inc)'!R12</f>
        <v>0</v>
      </c>
      <c r="R12" s="124">
        <f>'By Alt 1000s (0-500 inc)'!S12</f>
        <v>0</v>
      </c>
      <c r="S12" s="124">
        <f>'By Alt 1000s (0-500 inc)'!T12</f>
        <v>2</v>
      </c>
      <c r="T12" s="124">
        <f>'By Alt 1000s (0-500 inc)'!U12</f>
        <v>0</v>
      </c>
      <c r="U12" s="124">
        <f>'By Alt 1000s (0-500 inc)'!V12</f>
        <v>0</v>
      </c>
      <c r="V12" s="124">
        <f>'By Alt 1000s (0-500 inc)'!W12</f>
        <v>2</v>
      </c>
      <c r="W12">
        <f t="shared" si="0"/>
        <v>139</v>
      </c>
    </row>
    <row r="13" spans="2:23" x14ac:dyDescent="0.35">
      <c r="C13">
        <v>2019</v>
      </c>
      <c r="D13" s="124">
        <f>'By Alt 1000s (0-500 inc)'!D13+'By Alt 1000s (0-500 inc)'!E13</f>
        <v>18</v>
      </c>
      <c r="E13" s="124">
        <f>'By Alt 1000s (0-500 inc)'!F13</f>
        <v>17</v>
      </c>
      <c r="F13" s="124">
        <f>'By Alt 1000s (0-500 inc)'!G13</f>
        <v>25</v>
      </c>
      <c r="G13" s="124">
        <f>'By Alt 1000s (0-500 inc)'!H13</f>
        <v>12</v>
      </c>
      <c r="H13" s="124">
        <f>'By Alt 1000s (0-500 inc)'!I13</f>
        <v>8</v>
      </c>
      <c r="I13" s="124">
        <f>'By Alt 1000s (0-500 inc)'!J13</f>
        <v>12</v>
      </c>
      <c r="J13" s="124">
        <f>'By Alt 1000s (0-500 inc)'!K13</f>
        <v>9</v>
      </c>
      <c r="K13" s="124">
        <f>'By Alt 1000s (0-500 inc)'!L13</f>
        <v>6</v>
      </c>
      <c r="L13" s="124">
        <f>'By Alt 1000s (0-500 inc)'!M13</f>
        <v>3</v>
      </c>
      <c r="M13" s="124">
        <f>'By Alt 1000s (0-500 inc)'!N13</f>
        <v>5</v>
      </c>
      <c r="N13" s="124">
        <f>'By Alt 1000s (0-500 inc)'!O13</f>
        <v>3</v>
      </c>
      <c r="O13" s="124">
        <f>'By Alt 1000s (0-500 inc)'!P13</f>
        <v>0</v>
      </c>
      <c r="P13" s="124">
        <f>'By Alt 1000s (0-500 inc)'!Q13</f>
        <v>0</v>
      </c>
      <c r="Q13" s="124">
        <f>'By Alt 1000s (0-500 inc)'!R13</f>
        <v>3</v>
      </c>
      <c r="R13" s="124">
        <f>'By Alt 1000s (0-500 inc)'!S13</f>
        <v>1</v>
      </c>
      <c r="S13" s="124">
        <f>'By Alt 1000s (0-500 inc)'!T13</f>
        <v>0</v>
      </c>
      <c r="T13" s="124">
        <f>'By Alt 1000s (0-500 inc)'!U13</f>
        <v>0</v>
      </c>
      <c r="U13" s="124">
        <f>'By Alt 1000s (0-500 inc)'!V13</f>
        <v>0</v>
      </c>
      <c r="V13" s="124">
        <f>'By Alt 1000s (0-500 inc)'!W13</f>
        <v>3</v>
      </c>
      <c r="W13">
        <f t="shared" si="0"/>
        <v>125</v>
      </c>
    </row>
    <row r="14" spans="2:23" x14ac:dyDescent="0.35">
      <c r="C14">
        <v>2020</v>
      </c>
      <c r="D14" s="124">
        <f>'By Alt 1000s (0-500 inc)'!D14+'By Alt 1000s (0-500 inc)'!E14</f>
        <v>10</v>
      </c>
      <c r="E14" s="124">
        <f>'By Alt 1000s (0-500 inc)'!F14</f>
        <v>13</v>
      </c>
      <c r="F14" s="124">
        <f>'By Alt 1000s (0-500 inc)'!G14</f>
        <v>6</v>
      </c>
      <c r="G14" s="124">
        <f>'By Alt 1000s (0-500 inc)'!H14</f>
        <v>4</v>
      </c>
      <c r="H14" s="124">
        <f>'By Alt 1000s (0-500 inc)'!I14</f>
        <v>1</v>
      </c>
      <c r="I14" s="124">
        <f>'By Alt 1000s (0-500 inc)'!J14</f>
        <v>5</v>
      </c>
      <c r="J14" s="124">
        <f>'By Alt 1000s (0-500 inc)'!K14</f>
        <v>1</v>
      </c>
      <c r="K14" s="124">
        <f>'By Alt 1000s (0-500 inc)'!L14</f>
        <v>1</v>
      </c>
      <c r="L14" s="124">
        <f>'By Alt 1000s (0-500 inc)'!M14</f>
        <v>1</v>
      </c>
      <c r="M14" s="124">
        <f>'By Alt 1000s (0-500 inc)'!N14</f>
        <v>1</v>
      </c>
      <c r="N14" s="124">
        <f>'By Alt 1000s (0-500 inc)'!O14</f>
        <v>0</v>
      </c>
      <c r="O14" s="124">
        <f>'By Alt 1000s (0-500 inc)'!P14</f>
        <v>0</v>
      </c>
      <c r="P14" s="124">
        <f>'By Alt 1000s (0-500 inc)'!Q14</f>
        <v>0</v>
      </c>
      <c r="Q14" s="124">
        <f>'By Alt 1000s (0-500 inc)'!R14</f>
        <v>1</v>
      </c>
      <c r="R14" s="124">
        <f>'By Alt 1000s (0-500 inc)'!S14</f>
        <v>0</v>
      </c>
      <c r="S14" s="124">
        <f>'By Alt 1000s (0-500 inc)'!T14</f>
        <v>1</v>
      </c>
      <c r="T14" s="124">
        <f>'By Alt 1000s (0-500 inc)'!U14</f>
        <v>0</v>
      </c>
      <c r="U14" s="124">
        <f>'By Alt 1000s (0-500 inc)'!V14</f>
        <v>0</v>
      </c>
      <c r="V14" s="124">
        <f>'By Alt 1000s (0-500 inc)'!W14</f>
        <v>0</v>
      </c>
      <c r="W14">
        <f t="shared" si="0"/>
        <v>45</v>
      </c>
    </row>
    <row r="15" spans="2:23" x14ac:dyDescent="0.35">
      <c r="C15">
        <v>2021</v>
      </c>
      <c r="D15" s="124">
        <f>'By Alt 1000s (0-500 inc)'!D15+'By Alt 1000s (0-500 inc)'!E15</f>
        <v>23</v>
      </c>
      <c r="E15" s="124">
        <f>'By Alt 1000s (0-500 inc)'!F15</f>
        <v>13</v>
      </c>
      <c r="F15" s="124">
        <f>'By Alt 1000s (0-500 inc)'!G15</f>
        <v>14</v>
      </c>
      <c r="G15" s="124">
        <f>'By Alt 1000s (0-500 inc)'!H15</f>
        <v>10</v>
      </c>
      <c r="H15" s="124">
        <f>'By Alt 1000s (0-500 inc)'!I15</f>
        <v>5</v>
      </c>
      <c r="I15" s="124">
        <f>'By Alt 1000s (0-500 inc)'!J15</f>
        <v>3</v>
      </c>
      <c r="J15" s="124">
        <f>'By Alt 1000s (0-500 inc)'!K15</f>
        <v>2</v>
      </c>
      <c r="K15" s="124">
        <f>'By Alt 1000s (0-500 inc)'!L15</f>
        <v>2</v>
      </c>
      <c r="L15" s="124">
        <f>'By Alt 1000s (0-500 inc)'!M15</f>
        <v>1</v>
      </c>
      <c r="M15" s="124">
        <f>'By Alt 1000s (0-500 inc)'!N15</f>
        <v>4</v>
      </c>
      <c r="N15" s="124">
        <f>'By Alt 1000s (0-500 inc)'!O15</f>
        <v>1</v>
      </c>
      <c r="O15" s="124">
        <f>'By Alt 1000s (0-500 inc)'!P15</f>
        <v>0</v>
      </c>
      <c r="P15" s="124">
        <f>'By Alt 1000s (0-500 inc)'!Q15</f>
        <v>0</v>
      </c>
      <c r="Q15" s="124">
        <f>'By Alt 1000s (0-500 inc)'!R15</f>
        <v>0</v>
      </c>
      <c r="R15" s="124">
        <f>'By Alt 1000s (0-500 inc)'!S15</f>
        <v>0</v>
      </c>
      <c r="S15" s="124">
        <f>'By Alt 1000s (0-500 inc)'!T15</f>
        <v>1</v>
      </c>
      <c r="T15" s="124">
        <f>'By Alt 1000s (0-500 inc)'!U15</f>
        <v>0</v>
      </c>
      <c r="U15" s="124">
        <f>'By Alt 1000s (0-500 inc)'!V15</f>
        <v>0</v>
      </c>
      <c r="V15" s="124">
        <f>'By Alt 1000s (0-500 inc)'!W15</f>
        <v>2</v>
      </c>
      <c r="W15">
        <f t="shared" si="0"/>
        <v>81</v>
      </c>
    </row>
    <row r="16" spans="2:23" x14ac:dyDescent="0.35">
      <c r="C16">
        <v>2022</v>
      </c>
      <c r="D16" s="124">
        <f>'By Alt 1000s (0-500 inc)'!D16+'By Alt 1000s (0-500 inc)'!E16</f>
        <v>25</v>
      </c>
      <c r="E16" s="124">
        <f>'By Alt 1000s (0-500 inc)'!F16</f>
        <v>17</v>
      </c>
      <c r="F16" s="124">
        <f>'By Alt 1000s (0-500 inc)'!G16</f>
        <v>6</v>
      </c>
      <c r="G16" s="124">
        <f>'By Alt 1000s (0-500 inc)'!H16</f>
        <v>6</v>
      </c>
      <c r="H16" s="124">
        <f>'By Alt 1000s (0-500 inc)'!I16</f>
        <v>6</v>
      </c>
      <c r="I16" s="124">
        <f>'By Alt 1000s (0-500 inc)'!J16</f>
        <v>4</v>
      </c>
      <c r="J16" s="124">
        <f>'By Alt 1000s (0-500 inc)'!K16</f>
        <v>1</v>
      </c>
      <c r="K16" s="124">
        <f>'By Alt 1000s (0-500 inc)'!L16</f>
        <v>5</v>
      </c>
      <c r="L16" s="124">
        <f>'By Alt 1000s (0-500 inc)'!M16</f>
        <v>3</v>
      </c>
      <c r="M16" s="124">
        <f>'By Alt 1000s (0-500 inc)'!N16</f>
        <v>0</v>
      </c>
      <c r="N16" s="124">
        <f>'By Alt 1000s (0-500 inc)'!O16</f>
        <v>1</v>
      </c>
      <c r="O16" s="124">
        <f>'By Alt 1000s (0-500 inc)'!P16</f>
        <v>0</v>
      </c>
      <c r="P16" s="124">
        <f>'By Alt 1000s (0-500 inc)'!Q16</f>
        <v>0</v>
      </c>
      <c r="Q16" s="124">
        <f>'By Alt 1000s (0-500 inc)'!R16</f>
        <v>0</v>
      </c>
      <c r="R16" s="124">
        <f>'By Alt 1000s (0-500 inc)'!S16</f>
        <v>1</v>
      </c>
      <c r="S16" s="124">
        <f>'By Alt 1000s (0-500 inc)'!T16</f>
        <v>1</v>
      </c>
      <c r="T16" s="124">
        <f>'By Alt 1000s (0-500 inc)'!U16</f>
        <v>1</v>
      </c>
      <c r="U16" s="124">
        <f>'By Alt 1000s (0-500 inc)'!V16</f>
        <v>2</v>
      </c>
      <c r="V16" s="124">
        <f>'By Alt 1000s (0-500 inc)'!W16</f>
        <v>2</v>
      </c>
      <c r="W16">
        <f t="shared" si="0"/>
        <v>81</v>
      </c>
    </row>
    <row r="17" spans="3:23" x14ac:dyDescent="0.35">
      <c r="C17">
        <v>2023</v>
      </c>
      <c r="D17" s="124">
        <f>'By Alt 1000s (0-500 inc)'!D17+'By Alt 1000s (0-500 inc)'!E17</f>
        <v>24</v>
      </c>
      <c r="E17" s="124">
        <f>'By Alt 1000s (0-500 inc)'!F17</f>
        <v>17</v>
      </c>
      <c r="F17" s="124">
        <f>'By Alt 1000s (0-500 inc)'!G17</f>
        <v>12</v>
      </c>
      <c r="G17" s="124">
        <f>'By Alt 1000s (0-500 inc)'!H17</f>
        <v>8</v>
      </c>
      <c r="H17" s="124">
        <f>'By Alt 1000s (0-500 inc)'!I17</f>
        <v>3</v>
      </c>
      <c r="I17" s="124">
        <f>'By Alt 1000s (0-500 inc)'!J17</f>
        <v>6</v>
      </c>
      <c r="J17" s="124">
        <f>'By Alt 1000s (0-500 inc)'!K17</f>
        <v>4</v>
      </c>
      <c r="K17" s="124">
        <f>'By Alt 1000s (0-500 inc)'!L17</f>
        <v>2</v>
      </c>
      <c r="L17" s="124">
        <f>'By Alt 1000s (0-500 inc)'!M17</f>
        <v>1</v>
      </c>
      <c r="M17" s="124">
        <f>'By Alt 1000s (0-500 inc)'!N17</f>
        <v>4</v>
      </c>
      <c r="N17" s="124">
        <f>'By Alt 1000s (0-500 inc)'!O17</f>
        <v>0</v>
      </c>
      <c r="O17" s="124">
        <f>'By Alt 1000s (0-500 inc)'!P17</f>
        <v>1</v>
      </c>
      <c r="P17" s="124">
        <f>'By Alt 1000s (0-500 inc)'!Q17</f>
        <v>0</v>
      </c>
      <c r="Q17" s="124">
        <f>'By Alt 1000s (0-500 inc)'!R17</f>
        <v>0</v>
      </c>
      <c r="R17" s="124">
        <f>'By Alt 1000s (0-500 inc)'!S17</f>
        <v>0</v>
      </c>
      <c r="S17" s="124">
        <f>'By Alt 1000s (0-500 inc)'!T17</f>
        <v>0</v>
      </c>
      <c r="T17" s="124">
        <f>'By Alt 1000s (0-500 inc)'!U17</f>
        <v>0</v>
      </c>
      <c r="U17" s="124">
        <f>'By Alt 1000s (0-500 inc)'!V17</f>
        <v>1</v>
      </c>
      <c r="V17" s="124">
        <f>'By Alt 1000s (0-500 inc)'!W17</f>
        <v>1</v>
      </c>
      <c r="W17">
        <f>SUM(D17:V17)</f>
        <v>84</v>
      </c>
    </row>
    <row r="18" spans="3:23" x14ac:dyDescent="0.35">
      <c r="C18">
        <v>2024</v>
      </c>
      <c r="D18" s="124">
        <f>'By Alt 1000s (0-500 inc)'!D18+'By Alt 1000s (0-500 inc)'!E18</f>
        <v>23</v>
      </c>
      <c r="E18" s="124">
        <f>'By Alt 1000s (0-500 inc)'!F18</f>
        <v>25</v>
      </c>
      <c r="F18" s="124">
        <f>'By Alt 1000s (0-500 inc)'!G18</f>
        <v>8</v>
      </c>
      <c r="G18" s="124">
        <f>'By Alt 1000s (0-500 inc)'!H18</f>
        <v>7</v>
      </c>
      <c r="H18" s="124">
        <f>'By Alt 1000s (0-500 inc)'!I18</f>
        <v>3</v>
      </c>
      <c r="I18" s="124">
        <f>'By Alt 1000s (0-500 inc)'!J18</f>
        <v>2</v>
      </c>
      <c r="J18" s="124">
        <f>'By Alt 1000s (0-500 inc)'!K18</f>
        <v>4</v>
      </c>
      <c r="K18" s="124">
        <f>'By Alt 1000s (0-500 inc)'!L18</f>
        <v>3</v>
      </c>
      <c r="L18" s="124">
        <f>'By Alt 1000s (0-500 inc)'!M18</f>
        <v>5</v>
      </c>
      <c r="M18" s="124">
        <f>'By Alt 1000s (0-500 inc)'!N18</f>
        <v>2</v>
      </c>
      <c r="N18" s="124">
        <f>'By Alt 1000s (0-500 inc)'!O18</f>
        <v>1</v>
      </c>
      <c r="O18" s="124">
        <f>'By Alt 1000s (0-500 inc)'!P18</f>
        <v>2</v>
      </c>
      <c r="P18" s="124">
        <f>'By Alt 1000s (0-500 inc)'!Q18</f>
        <v>0</v>
      </c>
      <c r="Q18" s="124">
        <f>'By Alt 1000s (0-500 inc)'!R18</f>
        <v>1</v>
      </c>
      <c r="R18" s="124">
        <f>'By Alt 1000s (0-500 inc)'!S18</f>
        <v>1</v>
      </c>
      <c r="S18" s="124">
        <f>'By Alt 1000s (0-500 inc)'!T18</f>
        <v>1</v>
      </c>
      <c r="T18" s="124">
        <f>'By Alt 1000s (0-500 inc)'!U18</f>
        <v>0</v>
      </c>
      <c r="U18" s="124">
        <f>'By Alt 1000s (0-500 inc)'!V18</f>
        <v>1</v>
      </c>
      <c r="V18" s="124">
        <f>'By Alt 1000s (0-500 inc)'!W18</f>
        <v>1</v>
      </c>
      <c r="W18">
        <f t="shared" si="0"/>
        <v>90</v>
      </c>
    </row>
    <row r="19" spans="3:23" x14ac:dyDescent="0.35">
      <c r="C19">
        <v>2025</v>
      </c>
      <c r="D19" s="124">
        <f>'By Alt 1000s (0-500 inc)'!D19+'By Alt 1000s (0-500 inc)'!E19</f>
        <v>19</v>
      </c>
      <c r="E19" s="124">
        <f>'By Alt 1000s (0-500 inc)'!F19</f>
        <v>15</v>
      </c>
      <c r="F19" s="124">
        <f>'By Alt 1000s (0-500 inc)'!G19</f>
        <v>9</v>
      </c>
      <c r="G19" s="124">
        <f>'By Alt 1000s (0-500 inc)'!H19</f>
        <v>8</v>
      </c>
      <c r="H19" s="124">
        <f>'By Alt 1000s (0-500 inc)'!I19</f>
        <v>5</v>
      </c>
      <c r="I19" s="124">
        <f>'By Alt 1000s (0-500 inc)'!J19</f>
        <v>4</v>
      </c>
      <c r="J19" s="124">
        <f>'By Alt 1000s (0-500 inc)'!K19</f>
        <v>3</v>
      </c>
      <c r="K19" s="124">
        <f>'By Alt 1000s (0-500 inc)'!L19</f>
        <v>3</v>
      </c>
      <c r="L19" s="124">
        <f>'By Alt 1000s (0-500 inc)'!M19</f>
        <v>1</v>
      </c>
      <c r="M19" s="124">
        <f>'By Alt 1000s (0-500 inc)'!N19</f>
        <v>0</v>
      </c>
      <c r="N19" s="124">
        <f>'By Alt 1000s (0-500 inc)'!O19</f>
        <v>1</v>
      </c>
      <c r="O19" s="124">
        <f>'By Alt 1000s (0-500 inc)'!P19</f>
        <v>1</v>
      </c>
      <c r="P19" s="124">
        <f>'By Alt 1000s (0-500 inc)'!Q19</f>
        <v>1</v>
      </c>
      <c r="Q19" s="124">
        <f>'By Alt 1000s (0-500 inc)'!R19</f>
        <v>0</v>
      </c>
      <c r="R19" s="124">
        <f>'By Alt 1000s (0-500 inc)'!S19</f>
        <v>0</v>
      </c>
      <c r="S19" s="124">
        <f>'By Alt 1000s (0-500 inc)'!T19</f>
        <v>0</v>
      </c>
      <c r="T19" s="124">
        <f>'By Alt 1000s (0-500 inc)'!U19</f>
        <v>0</v>
      </c>
      <c r="U19" s="124">
        <f>'By Alt 1000s (0-500 inc)'!V19</f>
        <v>0</v>
      </c>
      <c r="V19" s="124">
        <f>'By Alt 1000s (0-500 inc)'!W19</f>
        <v>1</v>
      </c>
      <c r="W19">
        <f t="shared" si="0"/>
        <v>71</v>
      </c>
    </row>
    <row r="20" spans="3:23" x14ac:dyDescent="0.35">
      <c r="C20">
        <v>2026</v>
      </c>
      <c r="D20" s="124">
        <f>'By Alt 1000s (0-500 inc)'!D20+'By Alt 1000s (0-500 inc)'!E20</f>
        <v>3</v>
      </c>
      <c r="E20" s="124">
        <f>'By Alt 1000s (0-500 inc)'!F20</f>
        <v>1</v>
      </c>
      <c r="F20" s="124">
        <f>'By Alt 1000s (0-500 inc)'!G20</f>
        <v>0</v>
      </c>
      <c r="G20" s="124">
        <f>'By Alt 1000s (0-500 inc)'!H20</f>
        <v>1</v>
      </c>
      <c r="H20" s="124">
        <f>'By Alt 1000s (0-500 inc)'!I20</f>
        <v>1</v>
      </c>
      <c r="I20" s="124">
        <f>'By Alt 1000s (0-500 inc)'!J20</f>
        <v>0</v>
      </c>
      <c r="J20" s="124">
        <f>'By Alt 1000s (0-500 inc)'!K20</f>
        <v>0</v>
      </c>
      <c r="K20" s="124">
        <f>'By Alt 1000s (0-500 inc)'!L20</f>
        <v>1</v>
      </c>
      <c r="L20" s="124">
        <f>'By Alt 1000s (0-500 inc)'!M20</f>
        <v>0</v>
      </c>
      <c r="M20" s="124">
        <f>'By Alt 1000s (0-500 inc)'!N20</f>
        <v>0</v>
      </c>
      <c r="N20" s="124">
        <f>'By Alt 1000s (0-500 inc)'!O20</f>
        <v>0</v>
      </c>
      <c r="O20" s="124">
        <f>'By Alt 1000s (0-500 inc)'!P20</f>
        <v>1</v>
      </c>
      <c r="P20" s="124">
        <f>'By Alt 1000s (0-500 inc)'!Q20</f>
        <v>0</v>
      </c>
      <c r="Q20" s="124">
        <f>'By Alt 1000s (0-500 inc)'!R20</f>
        <v>0</v>
      </c>
      <c r="R20" s="124">
        <f>'By Alt 1000s (0-500 inc)'!S20</f>
        <v>0</v>
      </c>
      <c r="S20" s="124">
        <f>'By Alt 1000s (0-500 inc)'!T20</f>
        <v>1</v>
      </c>
      <c r="T20" s="124">
        <f>'By Alt 1000s (0-500 inc)'!U20</f>
        <v>0</v>
      </c>
      <c r="U20" s="124">
        <f>'By Alt 1000s (0-500 inc)'!V20</f>
        <v>0</v>
      </c>
      <c r="V20" s="124">
        <f>'By Alt 1000s (0-500 inc)'!W20</f>
        <v>0</v>
      </c>
      <c r="W20">
        <f>SUM(D20:V20)</f>
        <v>9</v>
      </c>
    </row>
    <row r="21" spans="3:23" x14ac:dyDescent="0.35">
      <c r="C21" t="s">
        <v>859</v>
      </c>
      <c r="D21">
        <f t="shared" ref="D21:V21" si="1">SUM(D4:D19)</f>
        <v>240</v>
      </c>
      <c r="E21">
        <f t="shared" si="1"/>
        <v>213</v>
      </c>
      <c r="F21">
        <f t="shared" si="1"/>
        <v>138</v>
      </c>
      <c r="G21">
        <f t="shared" si="1"/>
        <v>94</v>
      </c>
      <c r="H21">
        <f t="shared" si="1"/>
        <v>57</v>
      </c>
      <c r="I21">
        <f t="shared" si="1"/>
        <v>60</v>
      </c>
      <c r="J21">
        <f t="shared" si="1"/>
        <v>40</v>
      </c>
      <c r="K21">
        <f t="shared" si="1"/>
        <v>32</v>
      </c>
      <c r="L21">
        <f t="shared" si="1"/>
        <v>22</v>
      </c>
      <c r="M21">
        <f t="shared" si="1"/>
        <v>27</v>
      </c>
      <c r="N21">
        <f t="shared" si="1"/>
        <v>10</v>
      </c>
      <c r="O21">
        <f t="shared" si="1"/>
        <v>9</v>
      </c>
      <c r="P21">
        <f t="shared" si="1"/>
        <v>3</v>
      </c>
      <c r="Q21">
        <f t="shared" si="1"/>
        <v>7</v>
      </c>
      <c r="R21">
        <f t="shared" si="1"/>
        <v>3</v>
      </c>
      <c r="S21">
        <f t="shared" si="1"/>
        <v>7</v>
      </c>
      <c r="T21">
        <f t="shared" si="1"/>
        <v>1</v>
      </c>
      <c r="U21">
        <f t="shared" si="1"/>
        <v>5</v>
      </c>
      <c r="V21">
        <f t="shared" si="1"/>
        <v>15</v>
      </c>
      <c r="W21">
        <f t="shared" si="0"/>
        <v>983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026BFE6A34D44FF09C8C098CCC1B744C007C591B1FA65D4F8E94680C2E4967330C000F665FBB91837944B7A40883AEF35F01" ma:contentTypeVersion="17" ma:contentTypeDescription="Create a new document." ma:contentTypeScope="" ma:versionID="6bf5e113262b06ef2aeb697da532624d">
  <xsd:schema xmlns:xsd="http://www.w3.org/2001/XMLSchema" xmlns:xs="http://www.w3.org/2001/XMLSchema" xmlns:p="http://schemas.microsoft.com/office/2006/metadata/properties" xmlns:ns2="b340c8c5-af6c-421f-bc2f-a819b9ebc475" xmlns:ns3="592ef723-ec14-4715-b0c6-aa5beedb1a0f" targetNamespace="http://schemas.microsoft.com/office/2006/metadata/properties" ma:root="true" ma:fieldsID="5671a870df7b0b77780bd4762aa6f0ac" ns2:_="" ns3:_="">
    <xsd:import namespace="b340c8c5-af6c-421f-bc2f-a819b9ebc475"/>
    <xsd:import namespace="592ef723-ec14-4715-b0c6-aa5beedb1a0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c8c5-af6c-421f-bc2f-a819b9ebc475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20fd10-aca4-4dbb-b571-419a231db8e5}" ma:internalName="TaxCatchAll" ma:showField="CatchAllData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20fd10-aca4-4dbb-b571-419a231db8e5}" ma:internalName="TaxCatchAllLabel" ma:readOnly="true" ma:showField="CatchAllDataLabel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default="1;#Safety Investigation and Reporting|ae65efa0-5d4e-4c61-843a-e1c45558aee3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default="2;#UK Airprox Board|330274e2-7cfb-42b2-8a81-0f435732ca2f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f723-ec14-4715-b0c6-aa5beedb1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40c8c5-af6c-421f-bc2f-a819b9ebc475">
      <Value>5</Value>
      <Value>2</Value>
      <Value>1</Value>
    </TaxCatchAll>
    <obd7f88e7c304967bb7efaedae455aad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</TermName>
          <TermId xmlns="http://schemas.microsoft.com/office/infopath/2007/PartnerControls">3accad92-ad1e-401f-b553-444d27f03d86</TermId>
        </TermInfo>
      </Terms>
    </obd7f88e7c304967bb7efaedae455aad>
    <md537954de5d4799b31f8b38caab65fb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Safety Investigation and Reporting</TermName>
          <TermId xmlns="http://schemas.microsoft.com/office/infopath/2007/PartnerControls">ae65efa0-5d4e-4c61-843a-e1c45558aee3</TermId>
        </TermInfo>
      </Terms>
    </md537954de5d4799b31f8b38caab65fb>
    <c0579850fabd4de2a8282f228563db32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Airprox Board</TermName>
          <TermId xmlns="http://schemas.microsoft.com/office/infopath/2007/PartnerControls">330274e2-7cfb-42b2-8a81-0f435732ca2f</TermId>
        </TermInfo>
      </Terms>
    </c0579850fabd4de2a8282f228563db32>
    <_dlc_DocId xmlns="b340c8c5-af6c-421f-bc2f-a819b9ebc475">NC6U5J34S6RY-1412017450-23934</_dlc_DocId>
    <_dlc_DocIdUrl xmlns="b340c8c5-af6c-421f-bc2f-a819b9ebc475">
      <Url>https://caa.sharepoint.com/sites/COO-UKAB/_layouts/15/DocIdRedir.aspx?ID=NC6U5J34S6RY-1412017450-23934</Url>
      <Description>NC6U5J34S6RY-1412017450-23934</Description>
    </_dlc_DocIdUrl>
    <SharedWithUsers xmlns="b340c8c5-af6c-421f-bc2f-a819b9ebc475">
      <UserInfo>
        <DisplayName>Sarah Chouman</DisplayName>
        <AccountId>19</AccountId>
        <AccountType/>
      </UserInfo>
    </SharedWithUsers>
    <lcf76f155ced4ddcb4097134ff3c332f xmlns="592ef723-ec14-4715-b0c6-aa5beedb1a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37411E-7E3E-4C53-82F3-58FF5CE3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0c8c5-af6c-421f-bc2f-a819b9ebc475"/>
    <ds:schemaRef ds:uri="592ef723-ec14-4715-b0c6-aa5beedb1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12C81F-DB08-474E-91D0-8A2B580EB2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445F006-23E5-4979-B68F-992A6B28E2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401073-1620-4373-AFAE-65F646811095}">
  <ds:schemaRefs>
    <ds:schemaRef ds:uri="http://schemas.microsoft.com/office/2006/metadata/properties"/>
    <ds:schemaRef ds:uri="b340c8c5-af6c-421f-bc2f-a819b9ebc475"/>
    <ds:schemaRef ds:uri="http://purl.org/dc/elements/1.1/"/>
    <ds:schemaRef ds:uri="http://purl.org/dc/dcmitype/"/>
    <ds:schemaRef ds:uri="http://schemas.microsoft.com/office/2006/documentManagement/types"/>
    <ds:schemaRef ds:uri="592ef723-ec14-4715-b0c6-aa5beedb1a0f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UA_Other Data</vt:lpstr>
      <vt:lpstr>By Month</vt:lpstr>
      <vt:lpstr>By Risk</vt:lpstr>
      <vt:lpstr>By Alt 1000s (0-500 inc)</vt:lpstr>
      <vt:lpstr>By Alt 1000s</vt:lpstr>
    </vt:vector>
  </TitlesOfParts>
  <Manager/>
  <Company>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Steve.Forward</dc:creator>
  <cp:keywords/>
  <dc:description/>
  <cp:lastModifiedBy>Krishna Gharti</cp:lastModifiedBy>
  <cp:revision/>
  <dcterms:created xsi:type="dcterms:W3CDTF">2015-10-01T08:32:39Z</dcterms:created>
  <dcterms:modified xsi:type="dcterms:W3CDTF">2026-04-30T13:09:49Z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0x010100026BFE6A34D44FF09C8C098CCC1B744C007C591B1FA65D4F8E94680C2E4967330C000F665FBB91837944B7A40883AEF35F01</vt:lpwstr>
  </property>
  <property fmtid="{D5CDD505-2E9C-101B-9397-08002B2CF9AE}" pid="3" name="CAAContentGroup">
    <vt:lpwstr>5;#Department|3accad92-ad1e-401f-b553-444d27f03d86</vt:lpwstr>
  </property>
  <property fmtid="{D5CDD505-2E9C-101B-9397-08002B2CF9AE}" pid="4" name="CAADepartments">
    <vt:lpwstr>2;#UK Airprox Board|330274e2-7cfb-42b2-8a81-0f435732ca2f</vt:lpwstr>
  </property>
  <property fmtid="{D5CDD505-2E9C-101B-9397-08002B2CF9AE}" pid="5" name="CAABusinessFunctions">
    <vt:lpwstr>1;#Safety Investigation and Reporting|ae65efa0-5d4e-4c61-843a-e1c45558aee3</vt:lpwstr>
  </property>
  <property fmtid="{D5CDD505-2E9C-101B-9397-08002B2CF9AE}" pid="6" name="_dlc_DocIdItemGuid">
    <vt:lpwstr>78d44bd1-975b-4588-a006-5affe499262d</vt:lpwstr>
  </property>
  <property fmtid="{D5CDD505-2E9C-101B-9397-08002B2CF9AE}" pid="7" name="MediaServiceImageTags">
    <vt:lpwstr/>
  </property>
  <property fmtid="{D5CDD505-2E9C-101B-9397-08002B2CF9AE}" pid="8" name="MSIP_Label_1e6039e1-a83a-4485-9581-62128b86c05c_Enabled">
    <vt:lpwstr>true</vt:lpwstr>
  </property>
  <property fmtid="{D5CDD505-2E9C-101B-9397-08002B2CF9AE}" pid="9" name="MSIP_Label_1e6039e1-a83a-4485-9581-62128b86c05c_SetDate">
    <vt:lpwstr>2023-12-07T12:40:25Z</vt:lpwstr>
  </property>
  <property fmtid="{D5CDD505-2E9C-101B-9397-08002B2CF9AE}" pid="10" name="MSIP_Label_1e6039e1-a83a-4485-9581-62128b86c05c_Method">
    <vt:lpwstr>Privileged</vt:lpwstr>
  </property>
  <property fmtid="{D5CDD505-2E9C-101B-9397-08002B2CF9AE}" pid="11" name="MSIP_Label_1e6039e1-a83a-4485-9581-62128b86c05c_Name">
    <vt:lpwstr>O - Unrestricted - Public</vt:lpwstr>
  </property>
  <property fmtid="{D5CDD505-2E9C-101B-9397-08002B2CF9AE}" pid="12" name="MSIP_Label_1e6039e1-a83a-4485-9581-62128b86c05c_SiteId">
    <vt:lpwstr>c4edd5ba-10c3-4fe3-946a-7c9c446ab8c8</vt:lpwstr>
  </property>
  <property fmtid="{D5CDD505-2E9C-101B-9397-08002B2CF9AE}" pid="13" name="MSIP_Label_1e6039e1-a83a-4485-9581-62128b86c05c_ActionId">
    <vt:lpwstr>93e2ca46-2750-482a-a2d6-3b6170ecace4</vt:lpwstr>
  </property>
  <property fmtid="{D5CDD505-2E9C-101B-9397-08002B2CF9AE}" pid="14" name="MSIP_Label_1e6039e1-a83a-4485-9581-62128b86c05c_ContentBits">
    <vt:lpwstr>3</vt:lpwstr>
  </property>
</Properties>
</file>