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-my.sharepoint.com/personal/ana_ivanova_airproxboard_org_uk/Documents/Desktop/"/>
    </mc:Choice>
  </mc:AlternateContent>
  <xr:revisionPtr revIDLastSave="2" documentId="8_{1FD9905C-DD00-465F-88BE-7CBC80BB81D9}" xr6:coauthVersionLast="47" xr6:coauthVersionMax="47" xr10:uidLastSave="{3640B530-F669-4C3C-95FF-EDB1A4486570}"/>
  <bookViews>
    <workbookView xWindow="28680" yWindow="-120" windowWidth="25440" windowHeight="1527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Data'!$A$1:$S$941</definedName>
  </definedNames>
  <calcPr calcId="191028"/>
  <pivotCaches>
    <pivotCache cacheId="1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6" l="1"/>
  <c r="V20" i="5" l="1"/>
  <c r="U20" i="5"/>
  <c r="T20" i="5"/>
  <c r="S20" i="5"/>
  <c r="R20" i="5"/>
  <c r="Q20" i="5"/>
  <c r="N20" i="5"/>
  <c r="M20" i="5"/>
  <c r="J20" i="5"/>
  <c r="V17" i="5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P20" i="5" s="1"/>
  <c r="O17" i="5"/>
  <c r="O18" i="5"/>
  <c r="O19" i="5"/>
  <c r="O20" i="5" s="1"/>
  <c r="N16" i="5"/>
  <c r="N17" i="5"/>
  <c r="N18" i="5"/>
  <c r="N19" i="5"/>
  <c r="M16" i="5"/>
  <c r="M17" i="5"/>
  <c r="M18" i="5"/>
  <c r="M19" i="5"/>
  <c r="L16" i="5"/>
  <c r="L17" i="5"/>
  <c r="L18" i="5"/>
  <c r="L19" i="5"/>
  <c r="L20" i="5" s="1"/>
  <c r="K17" i="5"/>
  <c r="K18" i="5"/>
  <c r="K19" i="5"/>
  <c r="K20" i="5" s="1"/>
  <c r="J16" i="5"/>
  <c r="J17" i="5"/>
  <c r="J18" i="5"/>
  <c r="J19" i="5"/>
  <c r="I13" i="5"/>
  <c r="I14" i="5"/>
  <c r="I15" i="5"/>
  <c r="I16" i="5"/>
  <c r="I17" i="5"/>
  <c r="I18" i="5"/>
  <c r="I19" i="5"/>
  <c r="I20" i="5" s="1"/>
  <c r="H17" i="5"/>
  <c r="H18" i="5"/>
  <c r="H19" i="5"/>
  <c r="H20" i="5" s="1"/>
  <c r="G18" i="5"/>
  <c r="G19" i="5"/>
  <c r="G20" i="5" s="1"/>
  <c r="F18" i="5"/>
  <c r="F19" i="5"/>
  <c r="F20" i="5" s="1"/>
  <c r="E18" i="5"/>
  <c r="E19" i="5"/>
  <c r="D18" i="5"/>
  <c r="D19" i="5"/>
  <c r="X19" i="4"/>
  <c r="X18" i="4"/>
  <c r="B14" i="6"/>
  <c r="C14" i="6"/>
  <c r="D14" i="6"/>
  <c r="E14" i="6"/>
  <c r="F14" i="6"/>
  <c r="G14" i="6"/>
  <c r="H14" i="6"/>
  <c r="I14" i="6"/>
  <c r="J14" i="6"/>
  <c r="K14" i="6"/>
  <c r="L14" i="6"/>
  <c r="M14" i="6"/>
  <c r="N13" i="6"/>
  <c r="X809" i="1"/>
  <c r="W809" i="1"/>
  <c r="V809" i="1"/>
  <c r="U809" i="1"/>
  <c r="T809" i="1"/>
  <c r="X810" i="1"/>
  <c r="W810" i="1"/>
  <c r="V810" i="1"/>
  <c r="U810" i="1"/>
  <c r="T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E20" i="5" l="1"/>
  <c r="D20" i="5"/>
  <c r="W18" i="5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W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D20" i="4"/>
  <c r="E20" i="4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E4" i="5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20" i="4" s="1"/>
  <c r="X6" i="4"/>
  <c r="X5" i="4"/>
  <c r="X4" i="4"/>
  <c r="W11" i="5" l="1"/>
  <c r="W7" i="5"/>
  <c r="W13" i="5"/>
  <c r="W6" i="5"/>
  <c r="W10" i="5"/>
  <c r="W5" i="5"/>
  <c r="W9" i="5"/>
  <c r="W4" i="5"/>
  <c r="W8" i="5"/>
  <c r="W12" i="5"/>
  <c r="W20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<sst xmlns="http://schemas.openxmlformats.org/spreadsheetml/2006/main" count="6126" uniqueCount="1172">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</sst>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October 2025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Data'!$T$796:$T$810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Data'!$U$796:$U$810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Data'!$V$796:$V$810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Data'!$W$796:$W$810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Data'!$X$796:$X$810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Data'!$Y$796:$Y$810</c15:sqref>
                  </c15:fullRef>
                </c:ext>
              </c:extLst>
              <c:f>'UA_Other Data'!$Y$800:$Y$810</c:f>
              <c:numCache>
                <c:formatCode>General</c:formatCode>
                <c:ptCount val="11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  <c:pt idx="10">
                  <c:v>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Data'!$Y$797</c15:sqref>
                  <c15:dLbl>
                    <c:idx val="-1"/>
                    <c:layout>
                      <c:manualLayout>
                        <c:x val="-2.2810272763674054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C26-46D0-A91E-8C02B91E0E42}"/>
                      </c:ext>
                    </c:extLst>
                  </c15:dLbl>
                </c15:categoryFilterException>
                <c15:categoryFilterException>
                  <c15:sqref>'UA_Other Data'!$Y$798</c15:sqref>
                  <c15:dLbl>
                    <c:idx val="-1"/>
                    <c:layout>
                      <c:manualLayout>
                        <c:x val="-2.2810272763674054E-2"/>
                        <c:y val="-7.404392871943653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C26-46D0-A91E-8C02B91E0E42}"/>
                      </c:ext>
                    </c:extLst>
                  </c15:dLbl>
                </c15:categoryFilterException>
                <c15:categoryFilterException>
                  <c15:sqref>'UA_Other Data'!$Y$799</c15:sqref>
                  <c15:dLbl>
                    <c:idx val="-1"/>
                    <c:layout>
                      <c:manualLayout>
                        <c:x val="-2.0914950940266172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C26-46D0-A91E-8C02B91E0E4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C-4491-81B8-D87270B5A99D}"/>
            </c:ext>
          </c:extLst>
        </c:ser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120</c:v>
                </c:pt>
                <c:pt idx="1">
                  <c:v>96</c:v>
                </c:pt>
                <c:pt idx="2">
                  <c:v>195</c:v>
                </c:pt>
                <c:pt idx="3">
                  <c:v>129</c:v>
                </c:pt>
                <c:pt idx="4">
                  <c:v>85</c:v>
                </c:pt>
                <c:pt idx="5">
                  <c:v>52</c:v>
                </c:pt>
                <c:pt idx="6">
                  <c:v>56</c:v>
                </c:pt>
                <c:pt idx="7">
                  <c:v>36</c:v>
                </c:pt>
                <c:pt idx="8">
                  <c:v>29</c:v>
                </c:pt>
                <c:pt idx="9">
                  <c:v>21</c:v>
                </c:pt>
                <c:pt idx="10">
                  <c:v>27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240</c:v>
                </c:pt>
                <c:pt idx="1">
                  <c:v>210</c:v>
                </c:pt>
                <c:pt idx="2">
                  <c:v>138</c:v>
                </c:pt>
                <c:pt idx="3">
                  <c:v>94</c:v>
                </c:pt>
                <c:pt idx="4">
                  <c:v>56</c:v>
                </c:pt>
                <c:pt idx="5">
                  <c:v>59</c:v>
                </c:pt>
                <c:pt idx="6">
                  <c:v>39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4-4E78-A86F-9437C405B9D9}"/>
            </c:ext>
          </c:extLst>
        </c:ser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240</c:v>
                </c:pt>
                <c:pt idx="1">
                  <c:v>210</c:v>
                </c:pt>
                <c:pt idx="2">
                  <c:v>138</c:v>
                </c:pt>
                <c:pt idx="3">
                  <c:v>94</c:v>
                </c:pt>
                <c:pt idx="4">
                  <c:v>56</c:v>
                </c:pt>
                <c:pt idx="5">
                  <c:v>59</c:v>
                </c:pt>
                <c:pt idx="6">
                  <c:v>39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1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2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3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4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5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6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7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8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9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0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1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13th October 2025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4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6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Data'!$T$797:$T$810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Data'!$T$798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0FA-46AA-806E-539B44DBD4CB}"/>
                      </c:ext>
                    </c:extLst>
                  </c15:dLbl>
                </c15:categoryFilterException>
                <c15:categoryFilterException>
                  <c15:sqref>'UA_Other Data'!$T$799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0FA-46AA-806E-539B44DBD4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Data'!$U$797:$U$810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Data'!$U$798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40FA-46AA-806E-539B44DBD4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Data'!$V$797:$V$810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Data'!$V$797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40FA-46AA-806E-539B44DBD4CB}"/>
                      </c:ext>
                    </c:extLst>
                  </c15:dLbl>
                </c15:categoryFilterException>
                <c15:categoryFilterException>
                  <c15:sqref>'UA_Other Data'!$V$798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40FA-46AA-806E-539B44DBD4CB}"/>
                      </c:ext>
                    </c:extLst>
                  </c15:dLbl>
                </c15:categoryFilterException>
                <c15:categoryFilterException>
                  <c15:sqref>'UA_Other Data'!$V$799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40FA-46AA-806E-539B44DBD4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Data'!$W$797:$W$810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Data'!$W$797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40FA-46AA-806E-539B44DBD4CB}"/>
                      </c:ext>
                    </c:extLst>
                  </c15:dLbl>
                </c15:categoryFilterException>
                <c15:categoryFilterException>
                  <c15:sqref>'UA_Other Data'!$W$798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40FA-46AA-806E-539B44DBD4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Data'!$X$797:$X$810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Data'!$Y$797:$Y$810</c15:sqref>
                  </c15:fullRef>
                </c:ext>
              </c:extLst>
              <c:f>'UA_Other Data'!$Y$800:$Y$810</c:f>
              <c:numCache>
                <c:formatCode>General</c:formatCode>
                <c:ptCount val="11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  <c:pt idx="10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0.66153846153846152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1.5384615384615385E-2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0.32307692307692309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8-4DB5-9A6E-E73C2A368A72}"/>
            </c:ext>
          </c:extLst>
        </c:ser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7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4"/>
          <c:order val="3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6"/>
          <c:order val="9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707-4B2B-93F1-8D157F73AFE6}"/>
            </c:ext>
          </c:extLst>
        </c:ser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5"/>
          <c:order val="8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Count-2025-OCT 2025.xlsx]By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Count-2025-OCT 2025.xlsx]By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2021_2022_2023_2024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965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349415</xdr:colOff>
      <xdr:row>920</xdr:row>
      <xdr:rowOff>12078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187652</xdr:colOff>
      <xdr:row>971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17887" y="185076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21</xdr:row>
      <xdr:rowOff>107950</xdr:rowOff>
    </xdr:from>
    <xdr:to>
      <xdr:col>8</xdr:col>
      <xdr:colOff>155575</xdr:colOff>
      <xdr:row>39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95250</xdr:rowOff>
    </xdr:from>
    <xdr:to>
      <xdr:col>17</xdr:col>
      <xdr:colOff>504825</xdr:colOff>
      <xdr:row>39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41</xdr:row>
      <xdr:rowOff>19050</xdr:rowOff>
    </xdr:from>
    <xdr:to>
      <xdr:col>8</xdr:col>
      <xdr:colOff>161925</xdr:colOff>
      <xdr:row>58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21</xdr:row>
      <xdr:rowOff>64823</xdr:rowOff>
    </xdr:from>
    <xdr:to>
      <xdr:col>14</xdr:col>
      <xdr:colOff>238123</xdr:colOff>
      <xdr:row>52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21</xdr:row>
      <xdr:rowOff>45242</xdr:rowOff>
    </xdr:from>
    <xdr:to>
      <xdr:col>29</xdr:col>
      <xdr:colOff>546629</xdr:colOff>
      <xdr:row>52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52</xdr:row>
      <xdr:rowOff>153722</xdr:rowOff>
    </xdr:from>
    <xdr:to>
      <xdr:col>29</xdr:col>
      <xdr:colOff>406399</xdr:colOff>
      <xdr:row>83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52</xdr:row>
      <xdr:rowOff>166688</xdr:rowOff>
    </xdr:from>
    <xdr:to>
      <xdr:col>14</xdr:col>
      <xdr:colOff>238124</xdr:colOff>
      <xdr:row>83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21</xdr:row>
      <xdr:rowOff>52916</xdr:rowOff>
    </xdr:from>
    <xdr:to>
      <xdr:col>13</xdr:col>
      <xdr:colOff>571499</xdr:colOff>
      <xdr:row>52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21</xdr:row>
      <xdr:rowOff>57149</xdr:rowOff>
    </xdr:from>
    <xdr:to>
      <xdr:col>29</xdr:col>
      <xdr:colOff>237066</xdr:colOff>
      <xdr:row>52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52</xdr:row>
      <xdr:rowOff>118003</xdr:rowOff>
    </xdr:from>
    <xdr:to>
      <xdr:col>28</xdr:col>
      <xdr:colOff>61117</xdr:colOff>
      <xdr:row>82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52</xdr:row>
      <xdr:rowOff>119062</xdr:rowOff>
    </xdr:from>
    <xdr:to>
      <xdr:col>13</xdr:col>
      <xdr:colOff>583406</xdr:colOff>
      <xdr:row>82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a Ivanova" refreshedDate="45946.672043055558" createdVersion="3" refreshedVersion="8" minRefreshableVersion="3" recordCount="1029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5217"/>
    </cacheField>
    <cacheField name="Date" numFmtId="0">
      <sharedItems containsNonDate="0" containsDate="1" containsString="0" containsBlank="1" minDate="2010-02-12T00:00:00" maxDate="2025-10-02T00:00:00"/>
    </cacheField>
    <cacheField name="Year" numFmtId="0">
      <sharedItems containsString="0" containsBlank="1" containsNumber="1" containsInteger="1" minValue="1900" maxValue="2025" count="16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  <n v="1900" u="1"/>
      </sharedItems>
    </cacheField>
    <cacheField name="Aircraft" numFmtId="0">
      <sharedItems containsBlank="1"/>
    </cacheField>
    <cacheField name="Object" numFmtId="0">
      <sharedItems containsBlank="1" count="11">
        <s v="Drone"/>
        <s v="Unknown"/>
        <s v="Model Aircraft"/>
        <s v="Balloon"/>
        <s v="Kite"/>
        <m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9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m/>
    <m/>
    <n v="300"/>
    <m/>
    <m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R22"/>
    <x v="0"/>
    <m/>
    <m/>
    <n v="82"/>
    <m/>
    <m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1"/>
    <m/>
    <m/>
    <n v="11000"/>
    <m/>
    <m/>
  </r>
  <r>
    <n v="2025211"/>
    <d v="2025-09-24T00:00:00"/>
    <x v="13"/>
    <s v="A320"/>
    <x v="1"/>
    <m/>
    <m/>
    <n v="5000"/>
    <m/>
    <m/>
  </r>
  <r>
    <n v="2025217"/>
    <d v="2025-10-01T00:00:00"/>
    <x v="13"/>
    <s v="A320"/>
    <x v="1"/>
    <m/>
    <m/>
    <n v="6000"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s v="INSERT ROWS ABOVE THIS LINE TO CAPTURE DATA"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7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7">
        <item h="1" x="0"/>
        <item h="1" x="1"/>
        <item h="1" x="2"/>
        <item h="1" x="3"/>
        <item h="1" x="4"/>
        <item h="1" x="5"/>
        <item h="1" x="6"/>
        <item h="1" x="7"/>
        <item h="1" x="14"/>
        <item m="1" x="15"/>
        <item h="1" x="8"/>
        <item x="9"/>
        <item x="10"/>
        <item x="11"/>
        <item x="12"/>
        <item x="13"/>
        <item t="default"/>
      </items>
    </pivotField>
    <pivotField showAll="0"/>
    <pivotField axis="axisRow" showAll="0" sortType="ascending">
      <items count="12">
        <item m="1" x="7"/>
        <item x="3"/>
        <item m="1" x="6"/>
        <item x="0"/>
        <item x="4"/>
        <item m="1" x="10"/>
        <item m="1" x="9"/>
        <item x="2"/>
        <item m="1" x="8"/>
        <item x="1"/>
        <item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7"/>
    </i>
    <i>
      <x v="9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17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7" firstHeaderRow="1" firstDataRow="1" firstDataCol="1"/>
  <pivotFields count="10">
    <pivotField dataField="1" showAll="0"/>
    <pivotField showAll="0"/>
    <pivotField axis="axisRow" showAll="0">
      <items count="17">
        <item h="1" m="1" x="15"/>
        <item x="0"/>
        <item x="1"/>
        <item x="2"/>
        <item x="3"/>
        <item x="4"/>
        <item x="5"/>
        <item x="6"/>
        <item x="7"/>
        <item h="1" x="14"/>
        <item x="8"/>
        <item x="9"/>
        <item x="10"/>
        <item x="11"/>
        <item x="12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file:///C:\02%20Airprox%20Casework\2014\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C:\02%20Airprox%20Casework\2014\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file:///C:\02%20Airprox%20Casework\2014\2014118as" TargetMode="External"/><Relationship Id="rId5" Type="http://schemas.openxmlformats.org/officeDocument/2006/relationships/hyperlink" Target="file:///C:\02%20Airprox%20Casework\2014\2014117rc" TargetMode="External"/><Relationship Id="rId4" Type="http://schemas.openxmlformats.org/officeDocument/2006/relationships/hyperlink" Target="file:///C:\02%20Airprox%20Casework\2014\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6"/>
  <sheetViews>
    <sheetView tabSelected="1" zoomScale="85" zoomScaleNormal="85" workbookViewId="0">
      <pane xSplit="10" ySplit="1" topLeftCell="K873" activePane="bottomRight" state="frozen"/>
      <selection pane="topRight" activeCell="L1" sqref="L1"/>
      <selection pane="bottomLeft" activeCell="A2" sqref="A2"/>
      <selection pane="bottomRight" activeCell="K1" sqref="K1:K104857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8" customWidth="1"/>
    <col min="9" max="9" width="24.81640625" style="1" bestFit="1" customWidth="1"/>
    <col min="10" max="10" width="4.54296875" style="137" customWidth="1"/>
    <col min="11" max="11" width="16.453125" style="303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1112</v>
      </c>
      <c r="K1" s="301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3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3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3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3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3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3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3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3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3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3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3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3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3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3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3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3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3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3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3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3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3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3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3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3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3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3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3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3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3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3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3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3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3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3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3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3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3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" thickBot="1" x14ac:dyDescent="0.4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3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3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3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3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" thickBot="1" x14ac:dyDescent="0.4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3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3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3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3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3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3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3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823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3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3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829</v>
      </c>
      <c r="J584" s="170" t="s">
        <v>15</v>
      </c>
      <c r="K584" s="299"/>
      <c r="L584" s="2"/>
    </row>
    <row r="585" spans="1:12" x14ac:dyDescent="0.35">
      <c r="A585" s="166">
        <v>2021017</v>
      </c>
      <c r="B585" s="165">
        <v>44281</v>
      </c>
      <c r="C585" s="82">
        <v>2021</v>
      </c>
      <c r="D585" s="171" t="s">
        <v>830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6" t="s">
        <v>45</v>
      </c>
      <c r="F587" s="166" t="s">
        <v>357</v>
      </c>
      <c r="G587" s="167" t="s">
        <v>833</v>
      </c>
      <c r="H587" s="254">
        <v>7800</v>
      </c>
      <c r="I587" s="167" t="s">
        <v>834</v>
      </c>
      <c r="J587" s="170" t="s">
        <v>15</v>
      </c>
      <c r="K587" s="299"/>
      <c r="L587" s="2"/>
    </row>
    <row r="588" spans="1:12" x14ac:dyDescent="0.3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835</v>
      </c>
      <c r="J588" s="170" t="s">
        <v>15</v>
      </c>
      <c r="K588" s="299"/>
      <c r="L588" s="2"/>
    </row>
    <row r="589" spans="1:12" x14ac:dyDescent="0.3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836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35">
      <c r="A590" s="166">
        <v>2021027</v>
      </c>
      <c r="B590" s="165">
        <v>44303</v>
      </c>
      <c r="C590" s="82">
        <v>2021</v>
      </c>
      <c r="D590" s="171" t="s">
        <v>837</v>
      </c>
      <c r="E590" s="166" t="s">
        <v>11</v>
      </c>
      <c r="F590" s="166" t="s">
        <v>838</v>
      </c>
      <c r="G590" s="167" t="s">
        <v>839</v>
      </c>
      <c r="H590" s="254">
        <v>4000</v>
      </c>
      <c r="I590" s="167" t="s">
        <v>840</v>
      </c>
      <c r="J590" s="170" t="s">
        <v>34</v>
      </c>
      <c r="K590" s="299"/>
      <c r="L590" s="2"/>
    </row>
    <row r="591" spans="1:12" x14ac:dyDescent="0.3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3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841</v>
      </c>
      <c r="J592" s="170" t="s">
        <v>76</v>
      </c>
      <c r="K592" s="299"/>
      <c r="L592" s="2"/>
    </row>
    <row r="593" spans="1:38" x14ac:dyDescent="0.35">
      <c r="A593" s="166">
        <v>2021035</v>
      </c>
      <c r="B593" s="165">
        <v>44309</v>
      </c>
      <c r="C593" s="82">
        <v>2021</v>
      </c>
      <c r="D593" s="169" t="s">
        <v>842</v>
      </c>
      <c r="E593" s="166" t="s">
        <v>11</v>
      </c>
      <c r="F593" s="166" t="s">
        <v>843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3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844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35">
      <c r="A595" s="166">
        <v>2021042</v>
      </c>
      <c r="B595" s="165">
        <v>44311</v>
      </c>
      <c r="C595" s="82">
        <v>2021</v>
      </c>
      <c r="D595" s="169" t="s">
        <v>845</v>
      </c>
      <c r="E595" s="166" t="s">
        <v>11</v>
      </c>
      <c r="F595" s="166" t="s">
        <v>846</v>
      </c>
      <c r="G595" s="167" t="s">
        <v>847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6" t="s">
        <v>849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850</v>
      </c>
      <c r="H597" s="254">
        <v>1000</v>
      </c>
      <c r="I597" s="167" t="s">
        <v>851</v>
      </c>
      <c r="J597" s="170" t="s">
        <v>34</v>
      </c>
      <c r="K597" s="299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852</v>
      </c>
      <c r="G598" s="167" t="s">
        <v>853</v>
      </c>
      <c r="H598" s="254">
        <v>2200</v>
      </c>
      <c r="I598" s="167" t="s">
        <v>854</v>
      </c>
      <c r="J598" s="170" t="s">
        <v>76</v>
      </c>
      <c r="K598" s="299"/>
      <c r="L598" s="2"/>
    </row>
    <row r="599" spans="1:38" x14ac:dyDescent="0.35">
      <c r="A599" s="166">
        <v>2021057</v>
      </c>
      <c r="B599" s="165">
        <v>44340</v>
      </c>
      <c r="C599" s="82">
        <v>2021</v>
      </c>
      <c r="D599" s="169" t="s">
        <v>855</v>
      </c>
      <c r="E599" s="166" t="s">
        <v>11</v>
      </c>
      <c r="F599" s="166" t="s">
        <v>856</v>
      </c>
      <c r="G599" s="167" t="s">
        <v>857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3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35">
      <c r="A601" s="166">
        <v>2021071</v>
      </c>
      <c r="B601" s="165">
        <v>44350</v>
      </c>
      <c r="C601" s="82">
        <v>2021</v>
      </c>
      <c r="D601" s="171" t="s">
        <v>860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861</v>
      </c>
      <c r="J601" s="170" t="s">
        <v>76</v>
      </c>
      <c r="K601" s="299"/>
      <c r="L601" s="2"/>
      <c r="AK601" s="67"/>
    </row>
    <row r="602" spans="1:38" x14ac:dyDescent="0.35">
      <c r="A602" s="217">
        <v>2021074</v>
      </c>
      <c r="B602" s="218">
        <v>44355</v>
      </c>
      <c r="C602" s="219">
        <v>2021</v>
      </c>
      <c r="D602" s="220" t="s">
        <v>863</v>
      </c>
      <c r="E602" s="217" t="s">
        <v>11</v>
      </c>
      <c r="F602" s="217" t="s">
        <v>864</v>
      </c>
      <c r="G602" s="221" t="s">
        <v>131</v>
      </c>
      <c r="H602" s="256">
        <v>3000</v>
      </c>
      <c r="I602" s="221" t="s">
        <v>865</v>
      </c>
      <c r="J602" s="222" t="s">
        <v>76</v>
      </c>
      <c r="K602" s="299"/>
      <c r="L602" s="2"/>
      <c r="AL602" s="1"/>
    </row>
    <row r="603" spans="1:38" x14ac:dyDescent="0.35">
      <c r="A603" s="166">
        <v>2021075</v>
      </c>
      <c r="B603" s="165">
        <v>44350</v>
      </c>
      <c r="C603" s="82">
        <v>2021</v>
      </c>
      <c r="D603" s="171" t="s">
        <v>866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3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868</v>
      </c>
      <c r="J604" s="222" t="s">
        <v>76</v>
      </c>
      <c r="K604" s="299"/>
      <c r="L604" s="2"/>
    </row>
    <row r="605" spans="1:38" x14ac:dyDescent="0.3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870</v>
      </c>
      <c r="J605" s="222" t="s">
        <v>76</v>
      </c>
      <c r="K605" s="299"/>
      <c r="L605" s="2"/>
    </row>
    <row r="606" spans="1:38" x14ac:dyDescent="0.3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35">
      <c r="A607" s="217">
        <v>2021102</v>
      </c>
      <c r="B607" s="218">
        <v>44378</v>
      </c>
      <c r="C607" s="219">
        <v>2021</v>
      </c>
      <c r="D607" s="220" t="s">
        <v>873</v>
      </c>
      <c r="E607" s="217" t="s">
        <v>20</v>
      </c>
      <c r="F607" s="217" t="s">
        <v>58</v>
      </c>
      <c r="G607" s="221" t="s">
        <v>874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35">
      <c r="A608" s="166">
        <v>2021106</v>
      </c>
      <c r="B608" s="165">
        <v>44371</v>
      </c>
      <c r="C608" s="82">
        <v>2021</v>
      </c>
      <c r="D608" s="171" t="s">
        <v>875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35">
      <c r="A609" s="166">
        <v>2021108</v>
      </c>
      <c r="B609" s="165">
        <v>44385</v>
      </c>
      <c r="C609" s="82">
        <v>2021</v>
      </c>
      <c r="D609" s="171" t="s">
        <v>876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35">
      <c r="A610" s="166">
        <v>2021109</v>
      </c>
      <c r="B610" s="165">
        <v>44346</v>
      </c>
      <c r="C610" s="82">
        <v>2021</v>
      </c>
      <c r="D610" s="171" t="s">
        <v>877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35">
      <c r="A611" s="166">
        <v>2021110</v>
      </c>
      <c r="B611" s="165">
        <v>44385</v>
      </c>
      <c r="C611" s="82">
        <v>2021</v>
      </c>
      <c r="D611" s="171" t="s">
        <v>878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35">
      <c r="A612" s="166">
        <v>2021111</v>
      </c>
      <c r="B612" s="165">
        <v>44384</v>
      </c>
      <c r="C612" s="82">
        <v>2021</v>
      </c>
      <c r="D612" s="171" t="s">
        <v>860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879</v>
      </c>
      <c r="J612" s="170" t="s">
        <v>15</v>
      </c>
      <c r="K612" s="299"/>
      <c r="L612" s="2"/>
    </row>
    <row r="613" spans="1:12" x14ac:dyDescent="0.3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880</v>
      </c>
      <c r="G613" s="167" t="s">
        <v>673</v>
      </c>
      <c r="H613" s="255">
        <v>196</v>
      </c>
      <c r="I613" s="167" t="s">
        <v>881</v>
      </c>
      <c r="J613" s="170" t="s">
        <v>34</v>
      </c>
      <c r="K613" s="299"/>
      <c r="L613" s="2"/>
    </row>
    <row r="614" spans="1:12" x14ac:dyDescent="0.3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882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3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3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883</v>
      </c>
      <c r="J616" s="170" t="s">
        <v>76</v>
      </c>
      <c r="K616" s="299"/>
      <c r="L616" s="2"/>
    </row>
    <row r="617" spans="1:12" x14ac:dyDescent="0.3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865</v>
      </c>
      <c r="J617" s="170" t="s">
        <v>15</v>
      </c>
      <c r="K617" s="299"/>
      <c r="L617" s="2"/>
    </row>
    <row r="618" spans="1:12" x14ac:dyDescent="0.35">
      <c r="A618" s="166">
        <v>2021149</v>
      </c>
      <c r="B618" s="165">
        <v>44422</v>
      </c>
      <c r="C618" s="82">
        <v>2021</v>
      </c>
      <c r="D618" s="171" t="s">
        <v>884</v>
      </c>
      <c r="E618" s="166" t="s">
        <v>11</v>
      </c>
      <c r="F618" s="166" t="s">
        <v>406</v>
      </c>
      <c r="G618" s="167" t="s">
        <v>885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3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886</v>
      </c>
      <c r="G619" s="167" t="s">
        <v>720</v>
      </c>
      <c r="H619" s="255">
        <v>1200</v>
      </c>
      <c r="I619" s="167" t="s">
        <v>881</v>
      </c>
      <c r="J619" s="170" t="s">
        <v>15</v>
      </c>
      <c r="K619" s="299"/>
      <c r="L619" s="2"/>
    </row>
    <row r="620" spans="1:12" x14ac:dyDescent="0.35">
      <c r="A620" s="166">
        <v>2021154</v>
      </c>
      <c r="B620" s="165">
        <v>44420</v>
      </c>
      <c r="C620" s="82">
        <v>2021</v>
      </c>
      <c r="D620" s="171" t="s">
        <v>887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3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885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3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3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888</v>
      </c>
      <c r="J624" s="170" t="s">
        <v>76</v>
      </c>
      <c r="K624" s="299"/>
      <c r="L624" s="2"/>
    </row>
    <row r="625" spans="1:12" x14ac:dyDescent="0.3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889</v>
      </c>
      <c r="G625" s="167" t="s">
        <v>147</v>
      </c>
      <c r="H625" s="255">
        <v>7000</v>
      </c>
      <c r="I625" s="167" t="s">
        <v>890</v>
      </c>
      <c r="J625" s="170" t="s">
        <v>76</v>
      </c>
      <c r="K625" s="299"/>
      <c r="L625" s="2"/>
    </row>
    <row r="626" spans="1:12" x14ac:dyDescent="0.3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891</v>
      </c>
      <c r="G626" s="167" t="s">
        <v>892</v>
      </c>
      <c r="H626" s="255">
        <v>450</v>
      </c>
      <c r="I626" s="167" t="s">
        <v>893</v>
      </c>
      <c r="J626" s="170" t="s">
        <v>76</v>
      </c>
      <c r="K626" s="299"/>
      <c r="L626" s="2"/>
    </row>
    <row r="627" spans="1:12" x14ac:dyDescent="0.3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894</v>
      </c>
      <c r="H627" s="255">
        <v>350</v>
      </c>
      <c r="I627" s="167" t="s">
        <v>865</v>
      </c>
      <c r="J627" s="170" t="s">
        <v>76</v>
      </c>
      <c r="K627" s="299"/>
      <c r="L627" s="2"/>
    </row>
    <row r="628" spans="1:12" x14ac:dyDescent="0.3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895</v>
      </c>
      <c r="G628" s="167" t="s">
        <v>896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3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3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3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3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3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897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3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35">
      <c r="A635" s="166">
        <v>2021203</v>
      </c>
      <c r="B635" s="165">
        <v>44451</v>
      </c>
      <c r="C635" s="82">
        <v>2021</v>
      </c>
      <c r="D635" s="306" t="s">
        <v>898</v>
      </c>
      <c r="E635" s="166" t="s">
        <v>11</v>
      </c>
      <c r="F635" s="166" t="s">
        <v>597</v>
      </c>
      <c r="G635" s="167" t="s">
        <v>899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35">
      <c r="A636" s="166">
        <v>2021204</v>
      </c>
      <c r="B636" s="165">
        <v>44476</v>
      </c>
      <c r="C636" s="82">
        <v>2021</v>
      </c>
      <c r="D636" s="166" t="s">
        <v>900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35">
      <c r="A637" s="166">
        <v>2021205</v>
      </c>
      <c r="B637" s="165">
        <v>44459</v>
      </c>
      <c r="C637" s="82">
        <v>2021</v>
      </c>
      <c r="D637" s="166" t="s">
        <v>901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3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35">
      <c r="A639" s="166">
        <v>2021210</v>
      </c>
      <c r="B639" s="165">
        <v>44476</v>
      </c>
      <c r="C639" s="82">
        <v>2021</v>
      </c>
      <c r="D639" s="169" t="s">
        <v>845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3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3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902</v>
      </c>
      <c r="G641" s="167" t="s">
        <v>903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3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904</v>
      </c>
      <c r="J642" s="170" t="s">
        <v>15</v>
      </c>
      <c r="K642" s="299"/>
      <c r="L642" s="2"/>
    </row>
    <row r="643" spans="1:12" x14ac:dyDescent="0.3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905</v>
      </c>
      <c r="H643" s="255">
        <v>4800</v>
      </c>
      <c r="I643" s="167" t="s">
        <v>906</v>
      </c>
      <c r="J643" s="170" t="s">
        <v>34</v>
      </c>
      <c r="K643" s="299"/>
      <c r="L643" s="2"/>
    </row>
    <row r="644" spans="1:12" x14ac:dyDescent="0.3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879</v>
      </c>
      <c r="J644" s="170" t="s">
        <v>34</v>
      </c>
      <c r="K644" s="299"/>
      <c r="L644" s="2"/>
    </row>
    <row r="645" spans="1:12" x14ac:dyDescent="0.3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879</v>
      </c>
      <c r="J645" s="170" t="s">
        <v>15</v>
      </c>
      <c r="K645" s="299"/>
      <c r="L645" s="2"/>
    </row>
    <row r="646" spans="1:12" x14ac:dyDescent="0.3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907</v>
      </c>
      <c r="H646" s="255">
        <v>1000</v>
      </c>
      <c r="I646" s="167" t="s">
        <v>908</v>
      </c>
      <c r="J646" s="170" t="s">
        <v>76</v>
      </c>
      <c r="K646" s="299"/>
      <c r="L646" s="2"/>
    </row>
    <row r="647" spans="1:12" x14ac:dyDescent="0.35">
      <c r="A647" s="166">
        <v>2021226</v>
      </c>
      <c r="B647" s="165">
        <v>44504</v>
      </c>
      <c r="C647" s="82">
        <v>2021</v>
      </c>
      <c r="D647" s="166" t="s">
        <v>909</v>
      </c>
      <c r="E647" s="166" t="s">
        <v>11</v>
      </c>
      <c r="F647" s="166" t="s">
        <v>910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911</v>
      </c>
      <c r="H649" s="255">
        <v>21000</v>
      </c>
      <c r="I649" s="167" t="s">
        <v>912</v>
      </c>
      <c r="J649" s="170" t="s">
        <v>34</v>
      </c>
      <c r="K649" s="299"/>
      <c r="L649" s="2"/>
    </row>
    <row r="650" spans="1:12" x14ac:dyDescent="0.35">
      <c r="A650" s="166">
        <v>2021238</v>
      </c>
      <c r="B650" s="165">
        <v>44529</v>
      </c>
      <c r="C650" s="82">
        <v>2021</v>
      </c>
      <c r="D650" s="166" t="s">
        <v>913</v>
      </c>
      <c r="E650" s="166" t="s">
        <v>11</v>
      </c>
      <c r="F650" s="166" t="s">
        <v>914</v>
      </c>
      <c r="G650" s="167" t="s">
        <v>558</v>
      </c>
      <c r="H650" s="255">
        <v>16000</v>
      </c>
      <c r="I650" s="167" t="s">
        <v>904</v>
      </c>
      <c r="J650" s="170" t="s">
        <v>15</v>
      </c>
      <c r="K650" s="299"/>
      <c r="L650" s="2"/>
    </row>
    <row r="651" spans="1:12" x14ac:dyDescent="0.35">
      <c r="A651" s="166">
        <v>2021240</v>
      </c>
      <c r="B651" s="165">
        <v>44455</v>
      </c>
      <c r="C651" s="82">
        <v>2021</v>
      </c>
      <c r="D651" s="166" t="s">
        <v>915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3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916</v>
      </c>
      <c r="J652" s="170" t="s">
        <v>15</v>
      </c>
      <c r="K652" s="299"/>
      <c r="L652" s="2"/>
    </row>
    <row r="653" spans="1:12" x14ac:dyDescent="0.3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3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3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917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35">
      <c r="A656" s="166">
        <v>2021252</v>
      </c>
      <c r="B656" s="165">
        <v>44517</v>
      </c>
      <c r="C656" s="82">
        <v>2021</v>
      </c>
      <c r="D656" s="166" t="s">
        <v>918</v>
      </c>
      <c r="E656" s="166" t="s">
        <v>11</v>
      </c>
      <c r="F656" s="166" t="s">
        <v>528</v>
      </c>
      <c r="G656" s="167" t="s">
        <v>911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3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" thickBot="1" x14ac:dyDescent="0.4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35">
      <c r="A659" s="32">
        <v>2022006</v>
      </c>
      <c r="B659" s="33">
        <v>44587</v>
      </c>
      <c r="C659" s="277">
        <v>2022</v>
      </c>
      <c r="D659" s="32" t="s">
        <v>919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24" t="s">
        <v>921</v>
      </c>
      <c r="H660" s="257">
        <v>4600</v>
      </c>
      <c r="I660" s="224" t="s">
        <v>922</v>
      </c>
      <c r="J660" s="134" t="s">
        <v>34</v>
      </c>
      <c r="K660" s="299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916</v>
      </c>
      <c r="J661" s="134" t="s">
        <v>34</v>
      </c>
      <c r="K661" s="299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923</v>
      </c>
      <c r="H662" s="257">
        <v>11000</v>
      </c>
      <c r="I662" s="224" t="s">
        <v>924</v>
      </c>
      <c r="J662" s="134" t="s">
        <v>76</v>
      </c>
      <c r="K662" s="299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925</v>
      </c>
      <c r="G663" s="224" t="s">
        <v>926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927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6" t="s">
        <v>855</v>
      </c>
      <c r="E665" s="16" t="s">
        <v>11</v>
      </c>
      <c r="F665" s="227" t="s">
        <v>761</v>
      </c>
      <c r="G665" s="224" t="s">
        <v>928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6" t="s">
        <v>1021</v>
      </c>
      <c r="E670" s="16" t="s">
        <v>11</v>
      </c>
      <c r="F670" s="16" t="s">
        <v>1022</v>
      </c>
      <c r="G670" s="224" t="s">
        <v>1023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931</v>
      </c>
      <c r="J671" s="134" t="s">
        <v>15</v>
      </c>
      <c r="K671" s="299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932</v>
      </c>
      <c r="J676" s="134" t="s">
        <v>76</v>
      </c>
      <c r="K676" s="299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841</v>
      </c>
      <c r="J678" s="134" t="s">
        <v>15</v>
      </c>
      <c r="K678" s="299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24" t="s">
        <v>938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35">
      <c r="A686" s="263">
        <v>2022097</v>
      </c>
      <c r="B686" s="265">
        <v>44713</v>
      </c>
      <c r="C686" s="266">
        <v>2022</v>
      </c>
      <c r="D686" s="307" t="s">
        <v>845</v>
      </c>
      <c r="E686" s="263" t="s">
        <v>11</v>
      </c>
      <c r="F686" s="263" t="s">
        <v>1010</v>
      </c>
      <c r="G686" s="267" t="s">
        <v>1011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850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941</v>
      </c>
      <c r="H688" s="257">
        <v>34000</v>
      </c>
      <c r="I688" s="224" t="s">
        <v>942</v>
      </c>
      <c r="J688" s="134" t="s">
        <v>15</v>
      </c>
      <c r="K688" s="299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7">
        <v>2700</v>
      </c>
      <c r="I691" s="224" t="s">
        <v>943</v>
      </c>
      <c r="J691" s="134" t="s">
        <v>15</v>
      </c>
      <c r="K691" s="299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945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946</v>
      </c>
      <c r="H694" s="257">
        <v>16000</v>
      </c>
      <c r="I694" s="224" t="s">
        <v>947</v>
      </c>
      <c r="J694" s="134" t="s">
        <v>76</v>
      </c>
      <c r="K694" s="299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865</v>
      </c>
      <c r="J695" s="134" t="s">
        <v>15</v>
      </c>
      <c r="K695" s="299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948</v>
      </c>
      <c r="J697" s="134" t="s">
        <v>15</v>
      </c>
      <c r="K697" s="299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6" t="s">
        <v>900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24" t="s">
        <v>147</v>
      </c>
      <c r="H702" s="257">
        <v>1000</v>
      </c>
      <c r="I702" s="224" t="s">
        <v>893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  <c r="V704">
        <v>2026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  <c r="V705">
        <v>2027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  <c r="V706">
        <v>2028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841</v>
      </c>
      <c r="J707" s="134" t="s">
        <v>15</v>
      </c>
      <c r="K707" s="299"/>
      <c r="L707" s="2"/>
      <c r="S707">
        <v>2018</v>
      </c>
      <c r="T707">
        <v>11</v>
      </c>
      <c r="V707">
        <v>2029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  <c r="V708">
        <v>2030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950</v>
      </c>
      <c r="J709" s="134" t="s">
        <v>34</v>
      </c>
      <c r="K709" s="299"/>
      <c r="L709" s="2"/>
      <c r="S709">
        <v>2020</v>
      </c>
      <c r="T709">
        <v>3</v>
      </c>
      <c r="V709">
        <v>2031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954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35">
      <c r="A719" s="16">
        <v>2022219</v>
      </c>
      <c r="B719" s="22">
        <v>44768</v>
      </c>
      <c r="C719" s="79">
        <v>2022</v>
      </c>
      <c r="D719" s="306" t="s">
        <v>955</v>
      </c>
      <c r="E719" s="16" t="s">
        <v>11</v>
      </c>
      <c r="F719" s="16" t="s">
        <v>417</v>
      </c>
      <c r="G719" s="224" t="s">
        <v>1028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956</v>
      </c>
      <c r="H720" s="257">
        <v>4000</v>
      </c>
      <c r="I720" s="224" t="s">
        <v>957</v>
      </c>
      <c r="J720" s="134" t="s">
        <v>24</v>
      </c>
      <c r="K720" s="299"/>
      <c r="L720" s="261"/>
      <c r="AK720" s="322" t="s">
        <v>867</v>
      </c>
      <c r="AL720" s="322"/>
      <c r="AM720" s="322"/>
      <c r="AN720" s="322"/>
      <c r="AO720" s="322"/>
    </row>
    <row r="721" spans="1:41" x14ac:dyDescent="0.3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3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3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904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3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3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1003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35">
      <c r="A727" s="263">
        <v>2022235</v>
      </c>
      <c r="B727" s="265">
        <v>44837</v>
      </c>
      <c r="C727" s="266">
        <v>2022</v>
      </c>
      <c r="D727" s="263" t="s">
        <v>958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35">
      <c r="A728" s="263">
        <v>2022236</v>
      </c>
      <c r="B728" s="265">
        <v>44839</v>
      </c>
      <c r="C728" s="266">
        <v>2022</v>
      </c>
      <c r="D728" s="263" t="s">
        <v>959</v>
      </c>
      <c r="E728" s="263" t="s">
        <v>11</v>
      </c>
      <c r="F728" s="263" t="s">
        <v>1004</v>
      </c>
      <c r="G728" s="267" t="s">
        <v>1005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3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1006</v>
      </c>
      <c r="H729" s="264">
        <v>19500</v>
      </c>
      <c r="I729" s="267" t="s">
        <v>1007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3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1008</v>
      </c>
      <c r="G730" s="267" t="s">
        <v>1009</v>
      </c>
      <c r="H730" s="264">
        <v>50</v>
      </c>
      <c r="I730" s="267" t="s">
        <v>879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3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35">
      <c r="A732" s="263">
        <v>2022253</v>
      </c>
      <c r="B732" s="265">
        <v>44854</v>
      </c>
      <c r="C732" s="266">
        <v>2022</v>
      </c>
      <c r="D732" s="307" t="s">
        <v>1034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829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0.66153846153846152</v>
      </c>
      <c r="AL733" s="168">
        <f>U810/$Y$810</f>
        <v>1.5384615384615385E-2</v>
      </c>
      <c r="AM733" s="168">
        <f>V810/$Y$810</f>
        <v>0</v>
      </c>
      <c r="AN733" s="168">
        <f>W810/$Y$810</f>
        <v>0.32307692307692309</v>
      </c>
      <c r="AO733" s="168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63" t="s">
        <v>20</v>
      </c>
      <c r="F736" s="16" t="s">
        <v>1013</v>
      </c>
      <c r="G736" s="224" t="s">
        <v>1014</v>
      </c>
      <c r="H736" s="257">
        <v>7500</v>
      </c>
      <c r="I736" s="224" t="s">
        <v>1015</v>
      </c>
      <c r="J736" s="134" t="s">
        <v>76</v>
      </c>
      <c r="K736" s="299"/>
      <c r="L736" s="261"/>
    </row>
    <row r="737" spans="1:12" x14ac:dyDescent="0.35">
      <c r="A737" s="16">
        <v>2022270</v>
      </c>
      <c r="B737" s="22">
        <v>44900</v>
      </c>
      <c r="C737" s="79">
        <v>2022</v>
      </c>
      <c r="D737" s="306" t="s">
        <v>1012</v>
      </c>
      <c r="E737" s="263" t="s">
        <v>11</v>
      </c>
      <c r="F737" s="16" t="s">
        <v>12</v>
      </c>
      <c r="G737" s="224" t="s">
        <v>1014</v>
      </c>
      <c r="H737" s="272">
        <v>200</v>
      </c>
      <c r="I737" s="224" t="s">
        <v>829</v>
      </c>
      <c r="J737" s="268" t="s">
        <v>15</v>
      </c>
      <c r="K737" s="299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" thickBot="1" x14ac:dyDescent="0.4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1017</v>
      </c>
      <c r="H739" s="282">
        <v>900</v>
      </c>
      <c r="I739" s="281" t="s">
        <v>1018</v>
      </c>
      <c r="J739" s="146" t="s">
        <v>34</v>
      </c>
      <c r="K739" s="299"/>
      <c r="L739" s="261"/>
    </row>
    <row r="740" spans="1:12" x14ac:dyDescent="0.35">
      <c r="A740" s="32">
        <v>2023001</v>
      </c>
      <c r="B740" s="33">
        <v>44928</v>
      </c>
      <c r="C740" s="277">
        <v>2023</v>
      </c>
      <c r="D740" s="32" t="s">
        <v>866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3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844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3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3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3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3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885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3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3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1019</v>
      </c>
      <c r="G748" s="267" t="s">
        <v>1020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3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63" t="s">
        <v>11</v>
      </c>
      <c r="F750" s="16" t="s">
        <v>1025</v>
      </c>
      <c r="G750" s="224" t="s">
        <v>1026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899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35">
      <c r="A752" s="16">
        <v>2023036</v>
      </c>
      <c r="B752" s="22">
        <v>45009</v>
      </c>
      <c r="C752" s="79">
        <v>2023</v>
      </c>
      <c r="D752" s="306" t="s">
        <v>845</v>
      </c>
      <c r="E752" s="263" t="s">
        <v>11</v>
      </c>
      <c r="F752" s="16" t="s">
        <v>255</v>
      </c>
      <c r="G752" s="224" t="s">
        <v>954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35">
      <c r="A753" s="263">
        <v>2023039</v>
      </c>
      <c r="B753" s="265">
        <v>45019</v>
      </c>
      <c r="C753" s="266">
        <v>2023</v>
      </c>
      <c r="D753" s="263" t="s">
        <v>1027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3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3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1019</v>
      </c>
      <c r="G755" s="224" t="s">
        <v>545</v>
      </c>
      <c r="H755" s="273">
        <v>2000</v>
      </c>
      <c r="I755" s="224" t="s">
        <v>1030</v>
      </c>
      <c r="J755" s="134" t="s">
        <v>15</v>
      </c>
      <c r="K755" s="299"/>
      <c r="L755" s="261"/>
    </row>
    <row r="756" spans="1:12" x14ac:dyDescent="0.3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3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3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1031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63" t="s">
        <v>45</v>
      </c>
      <c r="F760" s="16" t="s">
        <v>1019</v>
      </c>
      <c r="G760" s="224" t="s">
        <v>485</v>
      </c>
      <c r="H760" s="257">
        <v>5120</v>
      </c>
      <c r="I760" s="224" t="s">
        <v>1032</v>
      </c>
      <c r="J760" s="134" t="s">
        <v>15</v>
      </c>
      <c r="K760" s="299"/>
      <c r="L760" s="261"/>
    </row>
    <row r="761" spans="1:12" x14ac:dyDescent="0.3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1033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945</v>
      </c>
      <c r="J762" s="134" t="s">
        <v>34</v>
      </c>
      <c r="K762" s="299"/>
      <c r="L762" s="261"/>
    </row>
    <row r="763" spans="1:12" x14ac:dyDescent="0.3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1005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3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3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880</v>
      </c>
      <c r="G765" s="267" t="s">
        <v>153</v>
      </c>
      <c r="H765" s="264">
        <v>1700</v>
      </c>
      <c r="I765" s="267" t="s">
        <v>1038</v>
      </c>
      <c r="J765" s="268" t="s">
        <v>34</v>
      </c>
      <c r="K765" s="299"/>
      <c r="L765" s="261"/>
    </row>
    <row r="766" spans="1:12" x14ac:dyDescent="0.35">
      <c r="A766" s="16">
        <v>2023083</v>
      </c>
      <c r="B766" s="22">
        <v>45064</v>
      </c>
      <c r="C766" s="79">
        <v>2023</v>
      </c>
      <c r="D766" s="306" t="s">
        <v>1036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3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865</v>
      </c>
      <c r="J767" s="268" t="s">
        <v>34</v>
      </c>
      <c r="K767" s="299"/>
      <c r="L767" s="261"/>
    </row>
    <row r="768" spans="1:12" x14ac:dyDescent="0.35">
      <c r="A768" s="263">
        <v>2023085</v>
      </c>
      <c r="B768" s="265">
        <v>45066</v>
      </c>
      <c r="C768" s="266">
        <v>2023</v>
      </c>
      <c r="D768" s="263" t="s">
        <v>1037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35">
      <c r="A769" s="263">
        <v>2023091</v>
      </c>
      <c r="B769" s="265">
        <v>45073</v>
      </c>
      <c r="C769" s="266">
        <v>2023</v>
      </c>
      <c r="D769" s="263" t="s">
        <v>1035</v>
      </c>
      <c r="E769" s="274" t="s">
        <v>11</v>
      </c>
      <c r="F769" s="263" t="s">
        <v>112</v>
      </c>
      <c r="G769" s="267" t="s">
        <v>1042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3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3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35">
      <c r="A772" s="16">
        <v>2023116</v>
      </c>
      <c r="B772" s="22">
        <v>45087</v>
      </c>
      <c r="C772" s="79">
        <v>2023</v>
      </c>
      <c r="D772" s="306" t="s">
        <v>1039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3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3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3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950</v>
      </c>
      <c r="J775" s="134" t="s">
        <v>15</v>
      </c>
      <c r="K775" s="299"/>
      <c r="L775" s="261"/>
    </row>
    <row r="776" spans="1:12" x14ac:dyDescent="0.35">
      <c r="A776" s="16">
        <v>2023120</v>
      </c>
      <c r="B776" s="22">
        <v>45092</v>
      </c>
      <c r="C776" s="79">
        <v>2023</v>
      </c>
      <c r="D776" s="306" t="s">
        <v>1040</v>
      </c>
      <c r="E776" s="263" t="s">
        <v>11</v>
      </c>
      <c r="F776" s="16" t="s">
        <v>130</v>
      </c>
      <c r="G776" s="224" t="s">
        <v>857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3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3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1043</v>
      </c>
      <c r="G778" s="267" t="s">
        <v>903</v>
      </c>
      <c r="H778" s="264">
        <v>3300</v>
      </c>
      <c r="I778" s="267" t="s">
        <v>1044</v>
      </c>
      <c r="J778" s="268" t="s">
        <v>34</v>
      </c>
      <c r="K778" s="299"/>
      <c r="L778" s="261"/>
    </row>
    <row r="779" spans="1:12" x14ac:dyDescent="0.35">
      <c r="A779" s="263">
        <v>2023136</v>
      </c>
      <c r="B779" s="265">
        <v>45098</v>
      </c>
      <c r="C779" s="266">
        <v>2023</v>
      </c>
      <c r="D779" s="263" t="s">
        <v>1041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3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3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3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3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35">
      <c r="A784" s="263">
        <v>2023155</v>
      </c>
      <c r="B784" s="265">
        <v>45114</v>
      </c>
      <c r="C784" s="266">
        <v>2023</v>
      </c>
      <c r="D784" s="263" t="s">
        <v>866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3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1045</v>
      </c>
      <c r="G785" s="267" t="s">
        <v>463</v>
      </c>
      <c r="H785" s="264">
        <v>500</v>
      </c>
      <c r="I785" s="267" t="s">
        <v>854</v>
      </c>
      <c r="J785" s="268" t="s">
        <v>34</v>
      </c>
      <c r="K785" s="299"/>
      <c r="L785" s="261"/>
    </row>
    <row r="786" spans="1:28" x14ac:dyDescent="0.3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885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35">
      <c r="A787" s="263">
        <v>2023166</v>
      </c>
      <c r="B787" s="265">
        <v>45141</v>
      </c>
      <c r="C787" s="266">
        <v>2023</v>
      </c>
      <c r="D787" s="263" t="s">
        <v>1036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3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35">
      <c r="A789" s="16">
        <v>2023174</v>
      </c>
      <c r="B789" s="22">
        <v>45146</v>
      </c>
      <c r="C789" s="79">
        <v>2023</v>
      </c>
      <c r="D789" s="306" t="s">
        <v>1040</v>
      </c>
      <c r="E789" s="263" t="s">
        <v>11</v>
      </c>
      <c r="F789" s="16" t="s">
        <v>1067</v>
      </c>
      <c r="G789" s="224" t="s">
        <v>1068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35">
      <c r="A790" s="16">
        <v>2023176</v>
      </c>
      <c r="B790" s="22">
        <v>45144</v>
      </c>
      <c r="C790" s="79">
        <v>2023</v>
      </c>
      <c r="D790" s="306" t="s">
        <v>900</v>
      </c>
      <c r="E790" s="263" t="s">
        <v>11</v>
      </c>
      <c r="F790" s="16" t="s">
        <v>1069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3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1046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3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3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858</v>
      </c>
      <c r="AA793" s="67" t="s">
        <v>862</v>
      </c>
    </row>
    <row r="794" spans="1:28" x14ac:dyDescent="0.35">
      <c r="A794" s="16">
        <v>2023193</v>
      </c>
      <c r="B794" s="22">
        <v>45161</v>
      </c>
      <c r="C794" s="79">
        <v>2023</v>
      </c>
      <c r="D794" s="306" t="s">
        <v>845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1074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3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942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3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1006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62">
        <v>19</v>
      </c>
    </row>
    <row r="798" spans="1:28" x14ac:dyDescent="0.3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864</v>
      </c>
      <c r="G798" s="267" t="s">
        <v>549</v>
      </c>
      <c r="H798" s="264">
        <v>4500</v>
      </c>
      <c r="I798" s="267" t="s">
        <v>865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62">
        <v>269</v>
      </c>
    </row>
    <row r="799" spans="1:28" x14ac:dyDescent="0.3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26</v>
      </c>
      <c r="AB799" s="262">
        <v>9</v>
      </c>
    </row>
    <row r="800" spans="1:28" x14ac:dyDescent="0.3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910</v>
      </c>
      <c r="G800" s="267" t="s">
        <v>720</v>
      </c>
      <c r="H800" s="264">
        <v>4000</v>
      </c>
      <c r="I800" s="267" t="s">
        <v>931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20</v>
      </c>
      <c r="AB800" s="262">
        <v>104</v>
      </c>
    </row>
    <row r="801" spans="1:28" x14ac:dyDescent="0.3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62">
        <v>401</v>
      </c>
    </row>
    <row r="802" spans="1:28" x14ac:dyDescent="0.35">
      <c r="A802" s="263">
        <v>2023226</v>
      </c>
      <c r="B802" s="265">
        <v>45196</v>
      </c>
      <c r="C802" s="266">
        <v>2023</v>
      </c>
      <c r="D802" s="307" t="s">
        <v>1076</v>
      </c>
      <c r="E802" s="274" t="s">
        <v>11</v>
      </c>
      <c r="F802" s="227" t="s">
        <v>333</v>
      </c>
      <c r="G802" s="227" t="s">
        <v>1082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3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3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1048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3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3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3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1049</v>
      </c>
      <c r="H807" s="264">
        <v>2000</v>
      </c>
      <c r="I807" s="267" t="s">
        <v>1050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3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1051</v>
      </c>
      <c r="G808" s="267" t="s">
        <v>1052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COUNTIF($E$740:$E$5414, "Kite")</f>
        <v>0</v>
      </c>
      <c r="Y808" s="66">
        <f t="shared" ref="Y808" si="93">SUM(T808:X808)</f>
        <v>84</v>
      </c>
    </row>
    <row r="809" spans="1:28" x14ac:dyDescent="0.35">
      <c r="A809" s="263">
        <v>2023245</v>
      </c>
      <c r="B809" s="265">
        <v>45222</v>
      </c>
      <c r="C809" s="266">
        <v>2023</v>
      </c>
      <c r="D809" s="307" t="s">
        <v>1047</v>
      </c>
      <c r="E809" s="263" t="s">
        <v>11</v>
      </c>
      <c r="F809" s="263" t="s">
        <v>1083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3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914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COUNTIF($E$914:$E$5414, "Drone")</f>
        <v>43</v>
      </c>
      <c r="U810" s="134">
        <f>COUNTIF($E$914:$E$5414, "Model Aircraft")</f>
        <v>1</v>
      </c>
      <c r="V810" s="134">
        <f>COUNTIF($E$914:$E$5414, "Balloon")</f>
        <v>0</v>
      </c>
      <c r="W810" s="134">
        <f>COUNTIF($E$914:$E$5414, "Unknown")</f>
        <v>21</v>
      </c>
      <c r="X810" s="134">
        <f>COUNTIF($E$914:$E$5414, "Kite")</f>
        <v>0</v>
      </c>
      <c r="Y810" s="66">
        <f>SUM(T810:X810)</f>
        <v>65</v>
      </c>
    </row>
    <row r="811" spans="1:28" x14ac:dyDescent="0.3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</row>
    <row r="812" spans="1:28" x14ac:dyDescent="0.3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8" x14ac:dyDescent="0.3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8" x14ac:dyDescent="0.35">
      <c r="A814" s="263">
        <v>2023256</v>
      </c>
      <c r="B814" s="265">
        <v>45255</v>
      </c>
      <c r="C814" s="266">
        <v>2023</v>
      </c>
      <c r="D814" s="263" t="s">
        <v>1053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8" x14ac:dyDescent="0.3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1056</v>
      </c>
      <c r="H815" s="264">
        <v>780</v>
      </c>
      <c r="I815" s="267" t="s">
        <v>854</v>
      </c>
      <c r="J815" s="268" t="s">
        <v>76</v>
      </c>
      <c r="K815" s="299"/>
      <c r="L815" s="261"/>
    </row>
    <row r="816" spans="1:28" x14ac:dyDescent="0.3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850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3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1055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3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1006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3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3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1084</v>
      </c>
      <c r="G820" s="227" t="s">
        <v>1085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35">
      <c r="A821" s="263">
        <v>2023269</v>
      </c>
      <c r="B821" s="265">
        <v>45271</v>
      </c>
      <c r="C821" s="266">
        <v>2023</v>
      </c>
      <c r="D821" s="263" t="s">
        <v>1054</v>
      </c>
      <c r="E821" s="274" t="s">
        <v>11</v>
      </c>
      <c r="F821" s="263" t="s">
        <v>397</v>
      </c>
      <c r="G821" s="267" t="s">
        <v>1014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3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1061</v>
      </c>
      <c r="G822" s="267" t="s">
        <v>1062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" thickBot="1" x14ac:dyDescent="0.4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1060</v>
      </c>
      <c r="H823" s="297">
        <v>2500</v>
      </c>
      <c r="I823" s="296" t="s">
        <v>854</v>
      </c>
      <c r="J823" s="298" t="s">
        <v>76</v>
      </c>
      <c r="K823" s="299"/>
      <c r="L823" s="261"/>
    </row>
    <row r="824" spans="1:12" x14ac:dyDescent="0.35">
      <c r="A824" s="286">
        <v>2024001</v>
      </c>
      <c r="B824" s="287">
        <v>45297</v>
      </c>
      <c r="C824" s="288">
        <v>2024</v>
      </c>
      <c r="D824" s="286" t="s">
        <v>944</v>
      </c>
      <c r="E824" s="289" t="s">
        <v>20</v>
      </c>
      <c r="F824" s="286" t="s">
        <v>1058</v>
      </c>
      <c r="G824" s="290" t="s">
        <v>515</v>
      </c>
      <c r="H824" s="284">
        <v>6000</v>
      </c>
      <c r="I824" s="290" t="s">
        <v>1059</v>
      </c>
      <c r="J824" s="291" t="s">
        <v>24</v>
      </c>
      <c r="K824" s="299" t="s">
        <v>11</v>
      </c>
      <c r="L824" s="261"/>
    </row>
    <row r="825" spans="1:12" x14ac:dyDescent="0.3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838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3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3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35">
      <c r="A828" s="263">
        <v>2024014</v>
      </c>
      <c r="B828" s="265">
        <v>45315</v>
      </c>
      <c r="C828" s="266">
        <v>2024</v>
      </c>
      <c r="D828" s="263" t="s">
        <v>1057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3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35">
      <c r="A830" s="263">
        <v>2024024</v>
      </c>
      <c r="B830" s="265">
        <v>45336</v>
      </c>
      <c r="C830" s="266">
        <v>2024</v>
      </c>
      <c r="D830" s="263" t="s">
        <v>952</v>
      </c>
      <c r="E830" s="274" t="s">
        <v>11</v>
      </c>
      <c r="F830" s="263" t="s">
        <v>417</v>
      </c>
      <c r="G830" s="267" t="s">
        <v>1063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3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1010</v>
      </c>
      <c r="G831" s="267" t="s">
        <v>1070</v>
      </c>
      <c r="H831" s="264">
        <v>1800</v>
      </c>
      <c r="I831" s="267" t="s">
        <v>1071</v>
      </c>
      <c r="J831" s="268" t="s">
        <v>34</v>
      </c>
      <c r="K831" s="299" t="s">
        <v>11</v>
      </c>
      <c r="L831" s="261"/>
    </row>
    <row r="832" spans="1:12" x14ac:dyDescent="0.3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3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3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3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1048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35">
      <c r="A836" s="263">
        <v>2024033</v>
      </c>
      <c r="B836" s="265">
        <v>45356</v>
      </c>
      <c r="C836" s="266">
        <v>2024</v>
      </c>
      <c r="D836" s="263" t="s">
        <v>1066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1079</v>
      </c>
      <c r="L836" s="261"/>
    </row>
    <row r="837" spans="1:12" x14ac:dyDescent="0.3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1072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35">
      <c r="A838" s="263">
        <v>2024040</v>
      </c>
      <c r="B838" s="265">
        <v>45376</v>
      </c>
      <c r="C838" s="266">
        <v>2024</v>
      </c>
      <c r="D838" s="263" t="s">
        <v>952</v>
      </c>
      <c r="E838" s="274" t="s">
        <v>20</v>
      </c>
      <c r="F838" s="263" t="s">
        <v>586</v>
      </c>
      <c r="G838" s="267" t="s">
        <v>1073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3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35">
      <c r="A840" s="263">
        <v>2024049</v>
      </c>
      <c r="B840" s="265">
        <v>45380</v>
      </c>
      <c r="C840" s="266">
        <v>2024</v>
      </c>
      <c r="D840" s="306" t="s">
        <v>1124</v>
      </c>
      <c r="E840" s="274" t="s">
        <v>11</v>
      </c>
      <c r="F840" s="263" t="s">
        <v>1125</v>
      </c>
      <c r="G840" s="267" t="s">
        <v>1126</v>
      </c>
      <c r="H840" s="264">
        <v>265</v>
      </c>
      <c r="I840" s="267" t="s">
        <v>792</v>
      </c>
      <c r="J840" s="268" t="s">
        <v>43</v>
      </c>
      <c r="K840" s="299" t="s">
        <v>1124</v>
      </c>
      <c r="L840" s="261"/>
    </row>
    <row r="841" spans="1:12" x14ac:dyDescent="0.3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3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1088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35">
      <c r="A843" s="263">
        <v>2024056</v>
      </c>
      <c r="B843" s="265">
        <v>45402</v>
      </c>
      <c r="C843" s="266">
        <v>2024</v>
      </c>
      <c r="D843" s="263" t="s">
        <v>1075</v>
      </c>
      <c r="E843" s="274" t="s">
        <v>11</v>
      </c>
      <c r="F843" s="263" t="s">
        <v>1089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35">
      <c r="A844" s="263">
        <v>2024063</v>
      </c>
      <c r="B844" s="265">
        <v>45394</v>
      </c>
      <c r="C844" s="266">
        <v>2024</v>
      </c>
      <c r="D844" s="263" t="s">
        <v>1027</v>
      </c>
      <c r="E844" s="274" t="s">
        <v>11</v>
      </c>
      <c r="F844" s="263" t="s">
        <v>1087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3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1090</v>
      </c>
      <c r="G845" s="267" t="s">
        <v>186</v>
      </c>
      <c r="H845" s="264">
        <v>2300</v>
      </c>
      <c r="I845" s="267" t="s">
        <v>945</v>
      </c>
      <c r="J845" s="268" t="s">
        <v>24</v>
      </c>
      <c r="K845" s="299" t="s">
        <v>11</v>
      </c>
      <c r="L845" s="261"/>
    </row>
    <row r="846" spans="1:12" x14ac:dyDescent="0.3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1086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3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3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883</v>
      </c>
      <c r="J848" s="268" t="s">
        <v>15</v>
      </c>
      <c r="K848" s="299" t="s">
        <v>11</v>
      </c>
      <c r="L848" s="261"/>
    </row>
    <row r="849" spans="1:12" x14ac:dyDescent="0.35">
      <c r="A849" s="263">
        <v>2023074</v>
      </c>
      <c r="B849" s="265">
        <v>45394</v>
      </c>
      <c r="C849" s="266">
        <v>2024</v>
      </c>
      <c r="D849" s="263" t="s">
        <v>1077</v>
      </c>
      <c r="E849" s="274" t="s">
        <v>45</v>
      </c>
      <c r="F849" s="263" t="s">
        <v>425</v>
      </c>
      <c r="G849" s="267" t="s">
        <v>1094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3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1093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3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1092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35">
      <c r="A852" s="263">
        <v>2024088</v>
      </c>
      <c r="B852" s="22">
        <v>45422</v>
      </c>
      <c r="C852" s="79">
        <v>2024</v>
      </c>
      <c r="D852" s="306" t="s">
        <v>1036</v>
      </c>
      <c r="E852" s="274" t="s">
        <v>11</v>
      </c>
      <c r="F852" s="227" t="s">
        <v>777</v>
      </c>
      <c r="G852" s="227" t="s">
        <v>1106</v>
      </c>
      <c r="H852" s="264">
        <v>2000</v>
      </c>
      <c r="I852" s="267" t="s">
        <v>810</v>
      </c>
      <c r="J852" s="134" t="s">
        <v>15</v>
      </c>
      <c r="K852" s="299" t="s">
        <v>1036</v>
      </c>
      <c r="L852" s="261"/>
    </row>
    <row r="853" spans="1:12" x14ac:dyDescent="0.3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1091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1080</v>
      </c>
      <c r="L853" s="261"/>
    </row>
    <row r="854" spans="1:12" x14ac:dyDescent="0.35">
      <c r="A854" s="263">
        <v>2024102</v>
      </c>
      <c r="B854" s="265">
        <v>45437</v>
      </c>
      <c r="C854" s="266">
        <v>2024</v>
      </c>
      <c r="D854" s="263" t="s">
        <v>1081</v>
      </c>
      <c r="E854" s="274" t="s">
        <v>11</v>
      </c>
      <c r="F854" s="263" t="s">
        <v>1096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35">
      <c r="A855" s="263">
        <v>2024103</v>
      </c>
      <c r="B855" s="265">
        <v>45423</v>
      </c>
      <c r="C855" s="266">
        <v>2024</v>
      </c>
      <c r="D855" s="263" t="s">
        <v>1035</v>
      </c>
      <c r="E855" s="274" t="s">
        <v>20</v>
      </c>
      <c r="F855" s="263" t="s">
        <v>293</v>
      </c>
      <c r="G855" s="267" t="s">
        <v>1097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3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1080</v>
      </c>
      <c r="L856" s="261"/>
    </row>
    <row r="857" spans="1:12" x14ac:dyDescent="0.3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1098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3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916</v>
      </c>
      <c r="J858" s="268" t="s">
        <v>15</v>
      </c>
      <c r="K858" s="299" t="s">
        <v>11</v>
      </c>
      <c r="L858" s="261"/>
    </row>
    <row r="859" spans="1:12" x14ac:dyDescent="0.3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35">
      <c r="A860" s="263">
        <v>2024123</v>
      </c>
      <c r="B860" s="265">
        <v>45459</v>
      </c>
      <c r="C860" s="266">
        <v>2024</v>
      </c>
      <c r="D860" s="263" t="s">
        <v>1095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3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904</v>
      </c>
      <c r="J861" s="268" t="s">
        <v>76</v>
      </c>
      <c r="K861" s="299" t="s">
        <v>45</v>
      </c>
      <c r="L861" s="261"/>
    </row>
    <row r="862" spans="1:12" x14ac:dyDescent="0.3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829</v>
      </c>
      <c r="J862" s="268" t="s">
        <v>34</v>
      </c>
      <c r="K862" s="299" t="s">
        <v>11</v>
      </c>
      <c r="L862" s="261"/>
    </row>
    <row r="863" spans="1:12" x14ac:dyDescent="0.3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1099</v>
      </c>
      <c r="J863" s="268" t="s">
        <v>34</v>
      </c>
      <c r="K863" s="299" t="s">
        <v>11</v>
      </c>
      <c r="L863" s="261"/>
    </row>
    <row r="864" spans="1:12" x14ac:dyDescent="0.3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1045</v>
      </c>
      <c r="G864" s="267" t="s">
        <v>1009</v>
      </c>
      <c r="H864" s="305">
        <v>3500</v>
      </c>
      <c r="I864" s="267" t="s">
        <v>879</v>
      </c>
      <c r="J864" s="268" t="s">
        <v>15</v>
      </c>
      <c r="K864" s="299" t="s">
        <v>11</v>
      </c>
      <c r="L864" s="261"/>
    </row>
    <row r="865" spans="1:12" x14ac:dyDescent="0.35">
      <c r="A865" s="263">
        <v>2024138</v>
      </c>
      <c r="B865" s="265">
        <v>45463</v>
      </c>
      <c r="C865" s="266">
        <v>2024</v>
      </c>
      <c r="D865" s="307" t="s">
        <v>1101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1101</v>
      </c>
      <c r="L865" s="261"/>
    </row>
    <row r="866" spans="1:12" x14ac:dyDescent="0.3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1114</v>
      </c>
      <c r="J866" s="268" t="s">
        <v>34</v>
      </c>
      <c r="K866" s="299" t="s">
        <v>785</v>
      </c>
      <c r="L866" s="261"/>
    </row>
    <row r="867" spans="1:12" x14ac:dyDescent="0.3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854</v>
      </c>
      <c r="J867" s="268" t="s">
        <v>76</v>
      </c>
      <c r="K867" s="299" t="s">
        <v>11</v>
      </c>
      <c r="L867" s="261"/>
    </row>
    <row r="868" spans="1:12" x14ac:dyDescent="0.3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948</v>
      </c>
      <c r="J868" s="268" t="s">
        <v>34</v>
      </c>
      <c r="K868" s="299" t="s">
        <v>11</v>
      </c>
      <c r="L868" s="261"/>
    </row>
    <row r="869" spans="1:12" x14ac:dyDescent="0.35">
      <c r="A869" s="263">
        <v>2024155</v>
      </c>
      <c r="B869" s="265">
        <v>45444</v>
      </c>
      <c r="C869" s="266">
        <v>2024</v>
      </c>
      <c r="D869" s="263" t="s">
        <v>1100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3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3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841</v>
      </c>
      <c r="J871" s="268" t="s">
        <v>34</v>
      </c>
      <c r="K871" s="299" t="s">
        <v>11</v>
      </c>
      <c r="L871" s="261"/>
    </row>
    <row r="872" spans="1:12" x14ac:dyDescent="0.35">
      <c r="A872" s="263">
        <v>2024165</v>
      </c>
      <c r="B872" s="265">
        <v>45490</v>
      </c>
      <c r="C872" s="266">
        <v>2024</v>
      </c>
      <c r="D872" s="263" t="s">
        <v>1012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3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865</v>
      </c>
      <c r="J873" s="268" t="s">
        <v>76</v>
      </c>
      <c r="K873" s="299" t="s">
        <v>11</v>
      </c>
      <c r="L873" s="261"/>
    </row>
    <row r="874" spans="1:12" x14ac:dyDescent="0.35">
      <c r="A874" s="263">
        <v>2024174</v>
      </c>
      <c r="B874" s="265">
        <v>45501</v>
      </c>
      <c r="C874" s="266">
        <v>2024</v>
      </c>
      <c r="D874" s="306" t="s">
        <v>873</v>
      </c>
      <c r="E874" s="274" t="s">
        <v>26</v>
      </c>
      <c r="F874" s="263" t="s">
        <v>355</v>
      </c>
      <c r="G874" s="267" t="s">
        <v>1123</v>
      </c>
      <c r="H874" s="264">
        <v>800</v>
      </c>
      <c r="I874" s="267" t="s">
        <v>810</v>
      </c>
      <c r="J874" s="268" t="s">
        <v>15</v>
      </c>
      <c r="K874" s="299" t="s">
        <v>873</v>
      </c>
      <c r="L874" s="261"/>
    </row>
    <row r="875" spans="1:12" x14ac:dyDescent="0.3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1043</v>
      </c>
      <c r="G875" s="267" t="s">
        <v>1105</v>
      </c>
      <c r="H875" s="264">
        <v>23000</v>
      </c>
      <c r="I875" s="267" t="s">
        <v>942</v>
      </c>
      <c r="J875" s="134" t="s">
        <v>76</v>
      </c>
      <c r="K875" s="299" t="s">
        <v>45</v>
      </c>
      <c r="L875" s="261"/>
    </row>
    <row r="876" spans="1:12" x14ac:dyDescent="0.3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35">
      <c r="A877" s="263">
        <v>2024182</v>
      </c>
      <c r="B877" s="265">
        <v>45504</v>
      </c>
      <c r="C877" s="266">
        <v>2024</v>
      </c>
      <c r="D877" s="263" t="s">
        <v>1027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3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3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1107</v>
      </c>
      <c r="G879" s="267" t="s">
        <v>241</v>
      </c>
      <c r="H879" s="264">
        <v>1100</v>
      </c>
      <c r="I879" s="267" t="s">
        <v>1108</v>
      </c>
      <c r="J879" s="268" t="s">
        <v>76</v>
      </c>
      <c r="K879" s="299" t="s">
        <v>11</v>
      </c>
      <c r="L879" s="261"/>
    </row>
    <row r="880" spans="1:12" x14ac:dyDescent="0.3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879</v>
      </c>
      <c r="J880" s="268" t="s">
        <v>24</v>
      </c>
      <c r="K880" s="299" t="s">
        <v>11</v>
      </c>
      <c r="L880" s="261"/>
    </row>
    <row r="881" spans="1:12" x14ac:dyDescent="0.3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865</v>
      </c>
      <c r="J881" s="268" t="s">
        <v>15</v>
      </c>
      <c r="K881" s="299" t="s">
        <v>11</v>
      </c>
      <c r="L881" s="261"/>
    </row>
    <row r="882" spans="1:12" x14ac:dyDescent="0.3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916</v>
      </c>
      <c r="J882" s="268" t="s">
        <v>34</v>
      </c>
      <c r="K882" s="299" t="s">
        <v>11</v>
      </c>
      <c r="L882" s="261"/>
    </row>
    <row r="883" spans="1:12" x14ac:dyDescent="0.3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3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3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35">
      <c r="A886" s="263">
        <v>2024199</v>
      </c>
      <c r="B886" s="265">
        <v>45476</v>
      </c>
      <c r="C886" s="266">
        <v>2024</v>
      </c>
      <c r="D886" s="263" t="s">
        <v>1027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35">
      <c r="A887" s="263">
        <v>2024200</v>
      </c>
      <c r="B887" s="265">
        <v>45494</v>
      </c>
      <c r="C887" s="266">
        <v>2024</v>
      </c>
      <c r="D887" s="263" t="s">
        <v>1102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1104</v>
      </c>
      <c r="J887" s="268" t="s">
        <v>34</v>
      </c>
      <c r="K887" s="299" t="s">
        <v>11</v>
      </c>
      <c r="L887" s="261"/>
    </row>
    <row r="888" spans="1:12" x14ac:dyDescent="0.3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865</v>
      </c>
      <c r="J888" s="268" t="s">
        <v>43</v>
      </c>
      <c r="K888" s="299" t="s">
        <v>11</v>
      </c>
      <c r="L888" s="261"/>
    </row>
    <row r="889" spans="1:12" x14ac:dyDescent="0.3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3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3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35">
      <c r="A892" s="263">
        <v>2024212</v>
      </c>
      <c r="B892" s="265">
        <v>45518</v>
      </c>
      <c r="C892" s="266">
        <v>2024</v>
      </c>
      <c r="D892" s="263" t="s">
        <v>1103</v>
      </c>
      <c r="E892" s="274" t="s">
        <v>20</v>
      </c>
      <c r="F892" s="263" t="s">
        <v>1109</v>
      </c>
      <c r="G892" s="267" t="s">
        <v>1110</v>
      </c>
      <c r="H892" s="264">
        <v>13500</v>
      </c>
      <c r="I892" s="267" t="s">
        <v>1111</v>
      </c>
      <c r="J892" s="268" t="s">
        <v>34</v>
      </c>
      <c r="K892" s="299" t="s">
        <v>11</v>
      </c>
      <c r="L892" s="261"/>
    </row>
    <row r="893" spans="1:12" x14ac:dyDescent="0.3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3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916</v>
      </c>
      <c r="J894" s="268" t="s">
        <v>76</v>
      </c>
      <c r="K894" s="299" t="s">
        <v>11</v>
      </c>
      <c r="L894" s="261"/>
    </row>
    <row r="895" spans="1:12" x14ac:dyDescent="0.3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3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3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841</v>
      </c>
      <c r="J897" s="268" t="s">
        <v>43</v>
      </c>
      <c r="K897" s="299" t="s">
        <v>11</v>
      </c>
      <c r="L897" s="261"/>
    </row>
    <row r="898" spans="1:12" x14ac:dyDescent="0.35">
      <c r="A898" s="263">
        <v>2024245</v>
      </c>
      <c r="B898" s="265">
        <v>45563</v>
      </c>
      <c r="C898" s="266">
        <v>2024</v>
      </c>
      <c r="D898" s="263" t="s">
        <v>1037</v>
      </c>
      <c r="E898" s="274" t="s">
        <v>11</v>
      </c>
      <c r="F898" s="263" t="s">
        <v>243</v>
      </c>
      <c r="G898" s="267" t="s">
        <v>1094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3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1133</v>
      </c>
      <c r="G899" s="224" t="s">
        <v>1134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35">
      <c r="A900" s="263">
        <v>2024260</v>
      </c>
      <c r="B900" s="22">
        <v>45576</v>
      </c>
      <c r="C900" s="79">
        <v>2024</v>
      </c>
      <c r="D900" s="306" t="s">
        <v>1135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1135</v>
      </c>
      <c r="L900" s="261"/>
    </row>
    <row r="901" spans="1:12" x14ac:dyDescent="0.3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3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1115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3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3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1140</v>
      </c>
      <c r="G904" s="267" t="s">
        <v>518</v>
      </c>
      <c r="H904" s="264">
        <v>275</v>
      </c>
      <c r="I904" s="267" t="s">
        <v>1146</v>
      </c>
      <c r="J904" s="268" t="s">
        <v>15</v>
      </c>
      <c r="K904" s="299" t="s">
        <v>39</v>
      </c>
      <c r="L904" s="261"/>
    </row>
    <row r="905" spans="1:12" x14ac:dyDescent="0.35">
      <c r="A905" s="263">
        <v>2024280</v>
      </c>
      <c r="B905" s="265">
        <v>45610</v>
      </c>
      <c r="C905" s="266">
        <v>2024</v>
      </c>
      <c r="D905" s="263" t="s">
        <v>955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3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3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3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865</v>
      </c>
      <c r="J908" s="268" t="s">
        <v>15</v>
      </c>
      <c r="K908" s="299" t="s">
        <v>1113</v>
      </c>
      <c r="L908" s="261"/>
    </row>
    <row r="909" spans="1:12" x14ac:dyDescent="0.35">
      <c r="A909" s="263">
        <v>2024288</v>
      </c>
      <c r="B909" s="22">
        <v>45622</v>
      </c>
      <c r="C909" s="79">
        <v>2024</v>
      </c>
      <c r="D909" s="306" t="s">
        <v>1021</v>
      </c>
      <c r="E909" s="263" t="s">
        <v>11</v>
      </c>
      <c r="F909" s="16" t="s">
        <v>528</v>
      </c>
      <c r="G909" s="224" t="s">
        <v>1147</v>
      </c>
      <c r="H909" s="257">
        <v>328</v>
      </c>
      <c r="I909" s="224" t="s">
        <v>810</v>
      </c>
      <c r="J909" s="268" t="s">
        <v>15</v>
      </c>
      <c r="K909" s="299" t="s">
        <v>1021</v>
      </c>
      <c r="L909" s="261"/>
    </row>
    <row r="910" spans="1:12" x14ac:dyDescent="0.3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1117</v>
      </c>
      <c r="G910" s="267" t="s">
        <v>1118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3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954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3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865</v>
      </c>
      <c r="J912" s="268" t="s">
        <v>15</v>
      </c>
      <c r="K912" s="299" t="s">
        <v>11</v>
      </c>
      <c r="L912" s="261"/>
    </row>
    <row r="913" spans="1:12" ht="15" thickBot="1" x14ac:dyDescent="0.4">
      <c r="A913" s="292">
        <v>2024300</v>
      </c>
      <c r="B913" s="77">
        <v>45656</v>
      </c>
      <c r="C913" s="280">
        <v>2024</v>
      </c>
      <c r="D913" s="310" t="s">
        <v>1116</v>
      </c>
      <c r="E913" s="292" t="s">
        <v>11</v>
      </c>
      <c r="F913" s="76" t="s">
        <v>1136</v>
      </c>
      <c r="G913" s="281" t="s">
        <v>385</v>
      </c>
      <c r="H913" s="282">
        <v>309</v>
      </c>
      <c r="I913" s="281" t="s">
        <v>1148</v>
      </c>
      <c r="J913" s="298" t="s">
        <v>43</v>
      </c>
      <c r="K913" s="299" t="s">
        <v>1116</v>
      </c>
      <c r="L913" s="261"/>
    </row>
    <row r="914" spans="1:12" x14ac:dyDescent="0.3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1119</v>
      </c>
      <c r="G914" s="290" t="s">
        <v>1120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35">
      <c r="A915" s="16">
        <v>2025003</v>
      </c>
      <c r="B915" s="22">
        <v>45671</v>
      </c>
      <c r="C915" s="79">
        <v>2025</v>
      </c>
      <c r="D915" s="16" t="s">
        <v>61</v>
      </c>
      <c r="E915" s="263" t="s">
        <v>11</v>
      </c>
      <c r="F915" s="16" t="s">
        <v>243</v>
      </c>
      <c r="G915" s="224" t="s">
        <v>683</v>
      </c>
      <c r="H915" s="257">
        <v>610</v>
      </c>
      <c r="I915" s="224" t="s">
        <v>810</v>
      </c>
      <c r="J915" s="268" t="s">
        <v>43</v>
      </c>
      <c r="K915" s="299" t="s">
        <v>61</v>
      </c>
      <c r="L915" s="261"/>
    </row>
    <row r="916" spans="1:12" x14ac:dyDescent="0.35">
      <c r="A916" s="263">
        <v>2025006</v>
      </c>
      <c r="B916" s="265">
        <v>45685</v>
      </c>
      <c r="C916" s="266">
        <v>2025</v>
      </c>
      <c r="D916" s="263" t="s">
        <v>1122</v>
      </c>
      <c r="E916" s="274" t="s">
        <v>20</v>
      </c>
      <c r="F916" s="263" t="s">
        <v>1127</v>
      </c>
      <c r="G916" s="267" t="s">
        <v>1128</v>
      </c>
      <c r="H916" s="264">
        <v>3100</v>
      </c>
      <c r="I916" s="267" t="s">
        <v>792</v>
      </c>
      <c r="J916" s="268" t="s">
        <v>24</v>
      </c>
      <c r="K916" s="299" t="s">
        <v>1121</v>
      </c>
      <c r="L916" s="261"/>
    </row>
    <row r="917" spans="1:12" x14ac:dyDescent="0.35">
      <c r="A917" s="263">
        <v>2025019</v>
      </c>
      <c r="B917" s="265">
        <v>45706</v>
      </c>
      <c r="C917" s="266">
        <v>2025</v>
      </c>
      <c r="D917" s="263" t="s">
        <v>955</v>
      </c>
      <c r="E917" s="274" t="s">
        <v>11</v>
      </c>
      <c r="F917" s="263" t="s">
        <v>1129</v>
      </c>
      <c r="G917" s="267" t="s">
        <v>1123</v>
      </c>
      <c r="H917" s="264">
        <v>1000</v>
      </c>
      <c r="I917" s="267" t="s">
        <v>1130</v>
      </c>
      <c r="J917" s="268" t="s">
        <v>15</v>
      </c>
      <c r="K917" s="299" t="s">
        <v>11</v>
      </c>
      <c r="L917" s="261"/>
    </row>
    <row r="918" spans="1:12" x14ac:dyDescent="0.35">
      <c r="A918" s="263">
        <v>2025022</v>
      </c>
      <c r="B918" s="265">
        <v>45719</v>
      </c>
      <c r="C918" s="266">
        <v>2025</v>
      </c>
      <c r="D918" s="263" t="s">
        <v>1012</v>
      </c>
      <c r="E918" s="274" t="s">
        <v>11</v>
      </c>
      <c r="F918" s="263" t="s">
        <v>1098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3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1069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3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945</v>
      </c>
      <c r="J920" s="268" t="s">
        <v>76</v>
      </c>
      <c r="K920" s="299" t="s">
        <v>11</v>
      </c>
      <c r="L920" s="261"/>
    </row>
    <row r="921" spans="1:12" x14ac:dyDescent="0.3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1136</v>
      </c>
      <c r="G921" s="267" t="s">
        <v>921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3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3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1137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35">
      <c r="A924" s="16">
        <v>2025038</v>
      </c>
      <c r="B924" s="22">
        <v>45742</v>
      </c>
      <c r="C924" s="79">
        <v>2025</v>
      </c>
      <c r="D924" s="16" t="s">
        <v>1057</v>
      </c>
      <c r="E924" s="263" t="s">
        <v>11</v>
      </c>
      <c r="F924" s="16" t="s">
        <v>406</v>
      </c>
      <c r="G924" s="224" t="s">
        <v>780</v>
      </c>
      <c r="H924" s="257">
        <v>900</v>
      </c>
      <c r="I924" s="224" t="s">
        <v>1158</v>
      </c>
      <c r="J924" s="268" t="s">
        <v>15</v>
      </c>
      <c r="K924" s="299" t="s">
        <v>11</v>
      </c>
      <c r="L924" s="261"/>
    </row>
    <row r="925" spans="1:12" x14ac:dyDescent="0.35">
      <c r="A925" s="16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 t="s">
        <v>1156</v>
      </c>
      <c r="G925" s="224" t="s">
        <v>147</v>
      </c>
      <c r="H925" s="257">
        <v>900</v>
      </c>
      <c r="I925" s="224" t="s">
        <v>1157</v>
      </c>
      <c r="J925" s="268" t="s">
        <v>43</v>
      </c>
      <c r="K925" s="299" t="s">
        <v>1131</v>
      </c>
      <c r="L925" s="261"/>
    </row>
    <row r="926" spans="1:12" x14ac:dyDescent="0.35">
      <c r="A926" s="263">
        <v>2025042</v>
      </c>
      <c r="B926" s="265">
        <v>45752</v>
      </c>
      <c r="C926" s="266">
        <v>2025</v>
      </c>
      <c r="D926" s="263" t="s">
        <v>1132</v>
      </c>
      <c r="E926" s="263" t="s">
        <v>11</v>
      </c>
      <c r="F926" s="263" t="s">
        <v>1141</v>
      </c>
      <c r="G926" s="267" t="s">
        <v>1143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3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1142</v>
      </c>
      <c r="J927" s="268" t="s">
        <v>15</v>
      </c>
      <c r="K927" s="299" t="s">
        <v>11</v>
      </c>
      <c r="L927" s="261"/>
    </row>
    <row r="928" spans="1:12" x14ac:dyDescent="0.35">
      <c r="A928" s="263">
        <v>2025046</v>
      </c>
      <c r="B928" s="265">
        <v>45755</v>
      </c>
      <c r="C928" s="266">
        <v>2025</v>
      </c>
      <c r="D928" s="263" t="s">
        <v>1029</v>
      </c>
      <c r="E928" s="263" t="s">
        <v>11</v>
      </c>
      <c r="F928" s="263" t="s">
        <v>320</v>
      </c>
      <c r="G928" s="267" t="s">
        <v>1144</v>
      </c>
      <c r="H928" s="264">
        <v>1100</v>
      </c>
      <c r="I928" s="267" t="s">
        <v>1145</v>
      </c>
      <c r="J928" s="268" t="s">
        <v>76</v>
      </c>
      <c r="K928" s="299" t="s">
        <v>11</v>
      </c>
      <c r="L928" s="261"/>
    </row>
    <row r="929" spans="1:12" x14ac:dyDescent="0.3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3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3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35">
      <c r="A932" s="16">
        <v>2025058</v>
      </c>
      <c r="B932" s="22">
        <v>45764</v>
      </c>
      <c r="C932" s="79">
        <v>2025</v>
      </c>
      <c r="D932" s="306" t="s">
        <v>88</v>
      </c>
      <c r="E932" s="263" t="s">
        <v>11</v>
      </c>
      <c r="F932" s="16" t="s">
        <v>937</v>
      </c>
      <c r="G932" s="224" t="s">
        <v>549</v>
      </c>
      <c r="H932" s="257">
        <v>251</v>
      </c>
      <c r="I932" s="224" t="s">
        <v>950</v>
      </c>
      <c r="J932" s="134" t="s">
        <v>15</v>
      </c>
      <c r="K932" s="299" t="s">
        <v>1139</v>
      </c>
      <c r="L932" s="261"/>
    </row>
    <row r="933" spans="1:12" x14ac:dyDescent="0.35">
      <c r="A933" s="263">
        <v>2025059</v>
      </c>
      <c r="B933" s="265">
        <v>45771</v>
      </c>
      <c r="C933" s="266">
        <v>2025</v>
      </c>
      <c r="D933" s="263" t="s">
        <v>1138</v>
      </c>
      <c r="E933" s="263" t="s">
        <v>11</v>
      </c>
      <c r="F933" s="263" t="s">
        <v>1043</v>
      </c>
      <c r="G933" s="267" t="s">
        <v>1153</v>
      </c>
      <c r="H933" s="264">
        <v>1000</v>
      </c>
      <c r="I933" s="267" t="s">
        <v>810</v>
      </c>
      <c r="J933" s="268" t="s">
        <v>15</v>
      </c>
      <c r="K933" s="299" t="s">
        <v>11</v>
      </c>
      <c r="L933" s="261"/>
    </row>
    <row r="934" spans="1:12" x14ac:dyDescent="0.35">
      <c r="A934" s="263">
        <v>2025061</v>
      </c>
      <c r="B934" s="265">
        <v>45767</v>
      </c>
      <c r="C934" s="266">
        <v>2025</v>
      </c>
      <c r="D934" s="263" t="s">
        <v>595</v>
      </c>
      <c r="E934" s="263" t="s">
        <v>11</v>
      </c>
      <c r="F934" s="263" t="s">
        <v>54</v>
      </c>
      <c r="G934" s="267" t="s">
        <v>1154</v>
      </c>
      <c r="H934" s="305">
        <v>500</v>
      </c>
      <c r="I934" s="267" t="s">
        <v>879</v>
      </c>
      <c r="J934" s="268" t="s">
        <v>24</v>
      </c>
      <c r="K934" s="299" t="s">
        <v>11</v>
      </c>
      <c r="L934" s="261"/>
    </row>
    <row r="935" spans="1:12" x14ac:dyDescent="0.35">
      <c r="A935" s="16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 t="s">
        <v>471</v>
      </c>
      <c r="G935" s="224" t="s">
        <v>1161</v>
      </c>
      <c r="H935" s="257">
        <v>318</v>
      </c>
      <c r="I935" s="224" t="s">
        <v>810</v>
      </c>
      <c r="J935" s="268" t="s">
        <v>15</v>
      </c>
      <c r="K935" s="299" t="s">
        <v>100</v>
      </c>
      <c r="L935" s="261"/>
    </row>
    <row r="936" spans="1:12" x14ac:dyDescent="0.35">
      <c r="A936" s="263">
        <v>2025066</v>
      </c>
      <c r="B936" s="265">
        <v>45773</v>
      </c>
      <c r="C936" s="266">
        <v>2025</v>
      </c>
      <c r="D936" s="263" t="s">
        <v>235</v>
      </c>
      <c r="E936" s="263" t="s">
        <v>11</v>
      </c>
      <c r="F936" s="263" t="s">
        <v>509</v>
      </c>
      <c r="G936" s="267" t="s">
        <v>196</v>
      </c>
      <c r="H936" s="264">
        <v>8000</v>
      </c>
      <c r="I936" s="267" t="s">
        <v>794</v>
      </c>
      <c r="J936" s="268" t="s">
        <v>34</v>
      </c>
      <c r="K936" s="299" t="s">
        <v>11</v>
      </c>
      <c r="L936" s="261"/>
    </row>
    <row r="937" spans="1:12" x14ac:dyDescent="0.35">
      <c r="A937" s="263">
        <v>2025068</v>
      </c>
      <c r="B937" s="265">
        <v>45776</v>
      </c>
      <c r="C937" s="266">
        <v>2025</v>
      </c>
      <c r="D937" s="263" t="s">
        <v>57</v>
      </c>
      <c r="E937" s="263" t="s">
        <v>11</v>
      </c>
      <c r="F937" s="263" t="s">
        <v>177</v>
      </c>
      <c r="G937" s="267" t="s">
        <v>954</v>
      </c>
      <c r="H937" s="305">
        <v>350</v>
      </c>
      <c r="I937" s="267" t="s">
        <v>788</v>
      </c>
      <c r="J937" s="268" t="s">
        <v>76</v>
      </c>
      <c r="K937" s="299" t="s">
        <v>11</v>
      </c>
      <c r="L937" s="261"/>
    </row>
    <row r="938" spans="1:12" x14ac:dyDescent="0.35">
      <c r="A938" s="263">
        <v>2025070</v>
      </c>
      <c r="B938" s="265">
        <v>45779</v>
      </c>
      <c r="C938" s="266">
        <v>2025</v>
      </c>
      <c r="D938" s="263" t="s">
        <v>520</v>
      </c>
      <c r="E938" s="274" t="s">
        <v>20</v>
      </c>
      <c r="F938" s="263" t="s">
        <v>529</v>
      </c>
      <c r="G938" s="267" t="s">
        <v>221</v>
      </c>
      <c r="H938" s="264">
        <v>12000</v>
      </c>
      <c r="I938" s="267" t="s">
        <v>810</v>
      </c>
      <c r="J938" s="268" t="s">
        <v>76</v>
      </c>
      <c r="K938" s="299" t="s">
        <v>11</v>
      </c>
      <c r="L938" s="261"/>
    </row>
    <row r="939" spans="1:12" x14ac:dyDescent="0.35">
      <c r="A939" s="263">
        <v>2025072</v>
      </c>
      <c r="B939" s="265">
        <v>45767</v>
      </c>
      <c r="C939" s="266">
        <v>2025</v>
      </c>
      <c r="D939" s="263" t="s">
        <v>866</v>
      </c>
      <c r="E939" s="274" t="s">
        <v>20</v>
      </c>
      <c r="F939" s="263" t="s">
        <v>1136</v>
      </c>
      <c r="G939" s="267" t="s">
        <v>59</v>
      </c>
      <c r="H939" s="264">
        <v>31000</v>
      </c>
      <c r="I939" s="267" t="s">
        <v>942</v>
      </c>
      <c r="J939" s="268" t="s">
        <v>34</v>
      </c>
      <c r="K939" s="299" t="s">
        <v>11</v>
      </c>
      <c r="L939" s="261"/>
    </row>
    <row r="940" spans="1:12" x14ac:dyDescent="0.35">
      <c r="A940" s="263">
        <v>2025084</v>
      </c>
      <c r="B940" s="265">
        <v>45775</v>
      </c>
      <c r="C940" s="266">
        <v>2025</v>
      </c>
      <c r="D940" s="263" t="s">
        <v>235</v>
      </c>
      <c r="E940" s="274" t="s">
        <v>20</v>
      </c>
      <c r="F940" s="263" t="s">
        <v>333</v>
      </c>
      <c r="G940" s="267" t="s">
        <v>172</v>
      </c>
      <c r="H940" s="264">
        <v>7000</v>
      </c>
      <c r="I940" s="267" t="s">
        <v>794</v>
      </c>
      <c r="J940" s="268" t="s">
        <v>24</v>
      </c>
      <c r="K940" s="299" t="s">
        <v>11</v>
      </c>
      <c r="L940" s="261"/>
    </row>
    <row r="941" spans="1:12" x14ac:dyDescent="0.35">
      <c r="A941" s="18">
        <v>2025088</v>
      </c>
      <c r="B941" s="21">
        <v>45792</v>
      </c>
      <c r="C941" s="318">
        <v>2025</v>
      </c>
      <c r="D941" s="18" t="s">
        <v>1076</v>
      </c>
      <c r="E941" s="319" t="s">
        <v>26</v>
      </c>
      <c r="F941" s="18" t="s">
        <v>554</v>
      </c>
      <c r="G941" s="320" t="s">
        <v>232</v>
      </c>
      <c r="H941" s="321">
        <v>1700</v>
      </c>
      <c r="I941" s="320" t="s">
        <v>788</v>
      </c>
      <c r="J941" s="268" t="s">
        <v>15</v>
      </c>
      <c r="K941" s="299" t="s">
        <v>11</v>
      </c>
      <c r="L941" s="261"/>
    </row>
    <row r="942" spans="1:12" x14ac:dyDescent="0.35">
      <c r="A942" s="18">
        <v>2025106</v>
      </c>
      <c r="B942" s="21">
        <v>45812</v>
      </c>
      <c r="C942" s="318">
        <v>2025</v>
      </c>
      <c r="D942" s="18" t="s">
        <v>595</v>
      </c>
      <c r="E942" s="319" t="s">
        <v>20</v>
      </c>
      <c r="F942" s="18" t="s">
        <v>864</v>
      </c>
      <c r="G942" s="320" t="s">
        <v>131</v>
      </c>
      <c r="H942" s="321">
        <v>5000</v>
      </c>
      <c r="I942" s="320" t="s">
        <v>865</v>
      </c>
      <c r="J942" s="268" t="s">
        <v>76</v>
      </c>
      <c r="K942" s="299" t="s">
        <v>11</v>
      </c>
      <c r="L942" s="261"/>
    </row>
    <row r="943" spans="1:12" x14ac:dyDescent="0.35">
      <c r="A943" s="18">
        <v>2025107</v>
      </c>
      <c r="B943" s="21">
        <v>45796</v>
      </c>
      <c r="C943" s="318">
        <v>2025</v>
      </c>
      <c r="D943" s="18" t="s">
        <v>53</v>
      </c>
      <c r="E943" s="319" t="s">
        <v>20</v>
      </c>
      <c r="F943" s="18" t="s">
        <v>70</v>
      </c>
      <c r="G943" s="320" t="s">
        <v>361</v>
      </c>
      <c r="H943" s="321">
        <v>9000</v>
      </c>
      <c r="I943" s="320" t="s">
        <v>794</v>
      </c>
      <c r="J943" s="268" t="s">
        <v>76</v>
      </c>
      <c r="K943" s="299" t="s">
        <v>20</v>
      </c>
      <c r="L943" s="261"/>
    </row>
    <row r="944" spans="1:12" x14ac:dyDescent="0.35">
      <c r="A944" s="18">
        <v>2025110</v>
      </c>
      <c r="B944" s="21">
        <v>45818</v>
      </c>
      <c r="C944" s="318">
        <v>2025</v>
      </c>
      <c r="D944" s="18" t="s">
        <v>944</v>
      </c>
      <c r="E944" s="319" t="s">
        <v>11</v>
      </c>
      <c r="F944" s="18" t="s">
        <v>110</v>
      </c>
      <c r="G944" s="320" t="s">
        <v>896</v>
      </c>
      <c r="H944" s="321">
        <v>3000</v>
      </c>
      <c r="I944" s="320" t="s">
        <v>794</v>
      </c>
      <c r="J944" s="268" t="s">
        <v>76</v>
      </c>
      <c r="K944" s="299" t="s">
        <v>11</v>
      </c>
      <c r="L944" s="261"/>
    </row>
    <row r="945" spans="1:12" x14ac:dyDescent="0.35">
      <c r="A945" s="18">
        <v>2025111</v>
      </c>
      <c r="B945" s="21">
        <v>45816</v>
      </c>
      <c r="C945" s="318">
        <v>2025</v>
      </c>
      <c r="D945" s="18" t="s">
        <v>235</v>
      </c>
      <c r="E945" s="319" t="s">
        <v>11</v>
      </c>
      <c r="F945" s="18" t="s">
        <v>177</v>
      </c>
      <c r="G945" s="320" t="s">
        <v>222</v>
      </c>
      <c r="H945" s="321">
        <v>3400</v>
      </c>
      <c r="I945" s="320" t="s">
        <v>794</v>
      </c>
      <c r="J945" s="268" t="s">
        <v>76</v>
      </c>
      <c r="K945" s="299" t="s">
        <v>11</v>
      </c>
      <c r="L945" s="261"/>
    </row>
    <row r="946" spans="1:12" x14ac:dyDescent="0.35">
      <c r="A946" s="263">
        <v>2025112</v>
      </c>
      <c r="B946" s="265">
        <v>45821</v>
      </c>
      <c r="C946" s="266">
        <v>2025</v>
      </c>
      <c r="D946" s="263" t="s">
        <v>57</v>
      </c>
      <c r="E946" s="274" t="s">
        <v>20</v>
      </c>
      <c r="F946" s="263" t="s">
        <v>58</v>
      </c>
      <c r="G946" s="267" t="s">
        <v>171</v>
      </c>
      <c r="H946" s="264">
        <v>900</v>
      </c>
      <c r="I946" s="267" t="s">
        <v>916</v>
      </c>
      <c r="J946" s="268" t="s">
        <v>15</v>
      </c>
      <c r="K946" s="299" t="s">
        <v>11</v>
      </c>
      <c r="L946" s="261"/>
    </row>
    <row r="947" spans="1:12" x14ac:dyDescent="0.35">
      <c r="A947" s="263">
        <v>2025113</v>
      </c>
      <c r="B947" s="265">
        <v>45823</v>
      </c>
      <c r="C947" s="266">
        <v>2025</v>
      </c>
      <c r="D947" s="263" t="s">
        <v>233</v>
      </c>
      <c r="E947" s="274" t="s">
        <v>11</v>
      </c>
      <c r="F947" s="263" t="s">
        <v>548</v>
      </c>
      <c r="G947" s="267" t="s">
        <v>32</v>
      </c>
      <c r="H947" s="264">
        <v>2100</v>
      </c>
      <c r="I947" s="267" t="s">
        <v>810</v>
      </c>
      <c r="J947" s="268" t="s">
        <v>15</v>
      </c>
      <c r="K947" s="299" t="s">
        <v>11</v>
      </c>
      <c r="L947" s="261"/>
    </row>
    <row r="948" spans="1:12" x14ac:dyDescent="0.35">
      <c r="A948" s="263">
        <v>2025119</v>
      </c>
      <c r="B948" s="265">
        <v>45826</v>
      </c>
      <c r="C948" s="266">
        <v>2025</v>
      </c>
      <c r="D948" s="263" t="s">
        <v>53</v>
      </c>
      <c r="E948" s="274" t="s">
        <v>20</v>
      </c>
      <c r="F948" s="263" t="s">
        <v>244</v>
      </c>
      <c r="G948" s="267" t="s">
        <v>222</v>
      </c>
      <c r="H948" s="264">
        <v>3800</v>
      </c>
      <c r="I948" s="267" t="s">
        <v>794</v>
      </c>
      <c r="J948" s="268" t="s">
        <v>15</v>
      </c>
      <c r="K948" s="299" t="s">
        <v>11</v>
      </c>
      <c r="L948" s="261"/>
    </row>
    <row r="949" spans="1:12" x14ac:dyDescent="0.35">
      <c r="A949" s="263">
        <v>2025120</v>
      </c>
      <c r="B949" s="265">
        <v>45832</v>
      </c>
      <c r="C949" s="266">
        <v>2025</v>
      </c>
      <c r="D949" s="263" t="s">
        <v>109</v>
      </c>
      <c r="E949" s="274" t="s">
        <v>11</v>
      </c>
      <c r="F949" s="263" t="s">
        <v>120</v>
      </c>
      <c r="G949" s="267" t="s">
        <v>290</v>
      </c>
      <c r="H949" s="264">
        <v>2600</v>
      </c>
      <c r="I949" s="267" t="s">
        <v>794</v>
      </c>
      <c r="J949" s="268" t="s">
        <v>15</v>
      </c>
      <c r="K949" s="299" t="s">
        <v>11</v>
      </c>
      <c r="L949" s="261"/>
    </row>
    <row r="950" spans="1:12" x14ac:dyDescent="0.35">
      <c r="A950" s="263">
        <v>2025121</v>
      </c>
      <c r="B950" s="265">
        <v>45822</v>
      </c>
      <c r="C950" s="266">
        <v>2025</v>
      </c>
      <c r="D950" s="263" t="s">
        <v>1027</v>
      </c>
      <c r="E950" s="274" t="s">
        <v>11</v>
      </c>
      <c r="F950" s="263" t="s">
        <v>21</v>
      </c>
      <c r="G950" s="267" t="s">
        <v>434</v>
      </c>
      <c r="H950" s="264">
        <v>5500</v>
      </c>
      <c r="I950" s="267" t="s">
        <v>794</v>
      </c>
      <c r="J950" s="268" t="s">
        <v>15</v>
      </c>
      <c r="K950" s="299" t="s">
        <v>11</v>
      </c>
      <c r="L950" s="261"/>
    </row>
    <row r="951" spans="1:12" x14ac:dyDescent="0.35">
      <c r="A951" s="263">
        <v>2025123</v>
      </c>
      <c r="B951" s="265">
        <v>45832</v>
      </c>
      <c r="C951" s="266">
        <v>2025</v>
      </c>
      <c r="D951" s="263" t="s">
        <v>44</v>
      </c>
      <c r="E951" s="274" t="s">
        <v>11</v>
      </c>
      <c r="F951" s="263" t="s">
        <v>403</v>
      </c>
      <c r="G951" s="267" t="s">
        <v>182</v>
      </c>
      <c r="H951" s="264">
        <v>2600</v>
      </c>
      <c r="I951" s="267" t="s">
        <v>865</v>
      </c>
      <c r="J951" s="268" t="s">
        <v>15</v>
      </c>
      <c r="K951" s="299" t="s">
        <v>11</v>
      </c>
      <c r="L951" s="261"/>
    </row>
    <row r="952" spans="1:12" x14ac:dyDescent="0.35">
      <c r="A952" s="263">
        <v>2025128</v>
      </c>
      <c r="B952" s="265">
        <v>45838</v>
      </c>
      <c r="C952" s="266">
        <v>2025</v>
      </c>
      <c r="D952" s="263" t="s">
        <v>192</v>
      </c>
      <c r="E952" s="274" t="s">
        <v>11</v>
      </c>
      <c r="F952" s="263" t="s">
        <v>58</v>
      </c>
      <c r="G952" s="267" t="s">
        <v>444</v>
      </c>
      <c r="H952" s="264">
        <v>2300</v>
      </c>
      <c r="I952" s="267" t="s">
        <v>788</v>
      </c>
      <c r="J952" s="268" t="s">
        <v>34</v>
      </c>
      <c r="K952" s="299" t="s">
        <v>11</v>
      </c>
      <c r="L952" s="261"/>
    </row>
    <row r="953" spans="1:12" x14ac:dyDescent="0.35">
      <c r="A953" s="263">
        <v>2025133</v>
      </c>
      <c r="B953" s="265">
        <v>45840</v>
      </c>
      <c r="C953" s="266">
        <v>2025</v>
      </c>
      <c r="D953" s="263" t="s">
        <v>53</v>
      </c>
      <c r="E953" s="274" t="s">
        <v>11</v>
      </c>
      <c r="F953" s="263" t="s">
        <v>1162</v>
      </c>
      <c r="G953" s="267" t="s">
        <v>1163</v>
      </c>
      <c r="H953" s="264">
        <v>2200</v>
      </c>
      <c r="I953" s="267" t="s">
        <v>1164</v>
      </c>
      <c r="J953" s="268" t="s">
        <v>34</v>
      </c>
      <c r="K953" s="299" t="s">
        <v>11</v>
      </c>
      <c r="L953" s="261"/>
    </row>
    <row r="954" spans="1:12" x14ac:dyDescent="0.35">
      <c r="A954" s="263">
        <v>2025134</v>
      </c>
      <c r="B954" s="265">
        <v>45827</v>
      </c>
      <c r="C954" s="266">
        <v>2025</v>
      </c>
      <c r="D954" s="263" t="s">
        <v>61</v>
      </c>
      <c r="E954" s="274" t="s">
        <v>11</v>
      </c>
      <c r="F954" s="263" t="s">
        <v>369</v>
      </c>
      <c r="G954" s="267" t="s">
        <v>195</v>
      </c>
      <c r="H954" s="264">
        <v>5000</v>
      </c>
      <c r="I954" s="267" t="s">
        <v>810</v>
      </c>
      <c r="J954" s="268" t="s">
        <v>15</v>
      </c>
      <c r="K954" s="299" t="s">
        <v>11</v>
      </c>
      <c r="L954" s="261"/>
    </row>
    <row r="955" spans="1:12" x14ac:dyDescent="0.35">
      <c r="A955" s="263">
        <v>2025136</v>
      </c>
      <c r="B955" s="265">
        <v>45841</v>
      </c>
      <c r="C955" s="266">
        <v>2025</v>
      </c>
      <c r="D955" s="263" t="s">
        <v>192</v>
      </c>
      <c r="E955" s="274" t="s">
        <v>20</v>
      </c>
      <c r="F955" s="263" t="s">
        <v>73</v>
      </c>
      <c r="G955" s="267" t="s">
        <v>191</v>
      </c>
      <c r="H955" s="305">
        <v>855</v>
      </c>
      <c r="I955" s="267" t="s">
        <v>788</v>
      </c>
      <c r="J955" s="268" t="s">
        <v>15</v>
      </c>
      <c r="K955" s="299" t="s">
        <v>11</v>
      </c>
      <c r="L955" s="261"/>
    </row>
    <row r="956" spans="1:12" x14ac:dyDescent="0.35">
      <c r="A956" s="263">
        <v>2025138</v>
      </c>
      <c r="B956" s="265">
        <v>45847</v>
      </c>
      <c r="C956" s="266">
        <v>2025</v>
      </c>
      <c r="D956" s="263" t="s">
        <v>44</v>
      </c>
      <c r="E956" s="274" t="s">
        <v>11</v>
      </c>
      <c r="F956" s="263" t="s">
        <v>1165</v>
      </c>
      <c r="G956" s="267" t="s">
        <v>892</v>
      </c>
      <c r="H956" s="264">
        <v>150</v>
      </c>
      <c r="I956" s="267" t="s">
        <v>1166</v>
      </c>
      <c r="J956" s="268" t="s">
        <v>34</v>
      </c>
      <c r="K956" s="299" t="s">
        <v>11</v>
      </c>
      <c r="L956" s="261"/>
    </row>
    <row r="957" spans="1:12" x14ac:dyDescent="0.35">
      <c r="A957" s="263">
        <v>2025144</v>
      </c>
      <c r="B957" s="265">
        <v>45837</v>
      </c>
      <c r="C957" s="266">
        <v>2025</v>
      </c>
      <c r="D957" s="263" t="s">
        <v>235</v>
      </c>
      <c r="E957" s="274" t="s">
        <v>11</v>
      </c>
      <c r="F957" s="263" t="s">
        <v>73</v>
      </c>
      <c r="G957" s="267" t="s">
        <v>261</v>
      </c>
      <c r="H957" s="264">
        <v>3500</v>
      </c>
      <c r="I957" s="267" t="s">
        <v>794</v>
      </c>
      <c r="J957" s="268" t="s">
        <v>34</v>
      </c>
      <c r="K957" s="299" t="s">
        <v>11</v>
      </c>
      <c r="L957" s="261"/>
    </row>
    <row r="958" spans="1:12" x14ac:dyDescent="0.35">
      <c r="A958" s="263">
        <v>2025146</v>
      </c>
      <c r="B958" s="265">
        <v>45850</v>
      </c>
      <c r="C958" s="266">
        <v>2025</v>
      </c>
      <c r="D958" s="263" t="s">
        <v>11</v>
      </c>
      <c r="E958" s="263" t="s">
        <v>11</v>
      </c>
      <c r="F958" s="263" t="s">
        <v>895</v>
      </c>
      <c r="G958" s="267" t="s">
        <v>214</v>
      </c>
      <c r="H958" s="305">
        <v>350</v>
      </c>
      <c r="I958" s="267" t="s">
        <v>810</v>
      </c>
      <c r="J958" s="268" t="s">
        <v>43</v>
      </c>
      <c r="K958" s="299" t="s">
        <v>11</v>
      </c>
      <c r="L958" s="261"/>
    </row>
    <row r="959" spans="1:12" x14ac:dyDescent="0.35">
      <c r="A959" s="263">
        <v>2025148</v>
      </c>
      <c r="B959" s="265">
        <v>45854</v>
      </c>
      <c r="C959" s="266">
        <v>2025</v>
      </c>
      <c r="D959" s="263" t="s">
        <v>53</v>
      </c>
      <c r="E959" s="263" t="s">
        <v>11</v>
      </c>
      <c r="F959" s="263" t="s">
        <v>101</v>
      </c>
      <c r="G959" s="267" t="s">
        <v>361</v>
      </c>
      <c r="H959" s="264">
        <v>6000</v>
      </c>
      <c r="I959" s="267" t="s">
        <v>794</v>
      </c>
      <c r="J959" s="268" t="s">
        <v>15</v>
      </c>
      <c r="K959" s="299" t="s">
        <v>11</v>
      </c>
      <c r="L959" s="261"/>
    </row>
    <row r="960" spans="1:12" x14ac:dyDescent="0.35">
      <c r="A960" s="263">
        <v>2025150</v>
      </c>
      <c r="B960" s="265">
        <v>45856</v>
      </c>
      <c r="C960" s="266">
        <v>2025</v>
      </c>
      <c r="D960" s="263" t="s">
        <v>19</v>
      </c>
      <c r="E960" s="274" t="s">
        <v>20</v>
      </c>
      <c r="F960" s="263" t="s">
        <v>856</v>
      </c>
      <c r="G960" s="267" t="s">
        <v>286</v>
      </c>
      <c r="H960" s="264">
        <v>3100</v>
      </c>
      <c r="I960" s="267" t="s">
        <v>1015</v>
      </c>
      <c r="J960" s="268" t="s">
        <v>24</v>
      </c>
      <c r="K960" s="299" t="s">
        <v>11</v>
      </c>
      <c r="L960" s="261"/>
    </row>
    <row r="961" spans="1:12" x14ac:dyDescent="0.35">
      <c r="A961" s="263">
        <v>2025151</v>
      </c>
      <c r="B961" s="265">
        <v>45854</v>
      </c>
      <c r="C961" s="266">
        <v>2025</v>
      </c>
      <c r="D961" s="263" t="s">
        <v>235</v>
      </c>
      <c r="E961" s="274" t="s">
        <v>11</v>
      </c>
      <c r="F961" s="263" t="s">
        <v>177</v>
      </c>
      <c r="G961" s="267" t="s">
        <v>196</v>
      </c>
      <c r="H961" s="264">
        <v>1900</v>
      </c>
      <c r="I961" s="267" t="s">
        <v>788</v>
      </c>
      <c r="J961" s="268" t="s">
        <v>34</v>
      </c>
      <c r="K961" s="299" t="s">
        <v>11</v>
      </c>
      <c r="L961" s="261"/>
    </row>
    <row r="962" spans="1:12" x14ac:dyDescent="0.35">
      <c r="A962" s="263">
        <v>2025152</v>
      </c>
      <c r="B962" s="265">
        <v>45858</v>
      </c>
      <c r="C962" s="266">
        <v>2025</v>
      </c>
      <c r="D962" s="263" t="s">
        <v>53</v>
      </c>
      <c r="E962" s="274" t="s">
        <v>11</v>
      </c>
      <c r="F962" s="263" t="s">
        <v>177</v>
      </c>
      <c r="G962" s="267" t="s">
        <v>172</v>
      </c>
      <c r="H962" s="264">
        <v>1200</v>
      </c>
      <c r="I962" s="267" t="s">
        <v>788</v>
      </c>
      <c r="J962" s="268" t="s">
        <v>34</v>
      </c>
      <c r="K962" s="299" t="s">
        <v>11</v>
      </c>
      <c r="L962" s="261"/>
    </row>
    <row r="963" spans="1:12" x14ac:dyDescent="0.35">
      <c r="A963" s="263">
        <v>2025159</v>
      </c>
      <c r="B963" s="265">
        <v>45867</v>
      </c>
      <c r="C963" s="266">
        <v>2025</v>
      </c>
      <c r="D963" s="263" t="s">
        <v>1159</v>
      </c>
      <c r="E963" s="274" t="s">
        <v>20</v>
      </c>
      <c r="F963" s="263" t="s">
        <v>1169</v>
      </c>
      <c r="G963" s="267" t="s">
        <v>178</v>
      </c>
      <c r="H963" s="264">
        <v>1500</v>
      </c>
      <c r="I963" s="267" t="s">
        <v>1168</v>
      </c>
      <c r="J963" s="268" t="s">
        <v>15</v>
      </c>
      <c r="K963" s="299" t="s">
        <v>11</v>
      </c>
      <c r="L963" s="261"/>
    </row>
    <row r="964" spans="1:12" x14ac:dyDescent="0.35">
      <c r="A964" s="16">
        <v>2025160</v>
      </c>
      <c r="B964" s="22">
        <v>45854</v>
      </c>
      <c r="C964" s="79">
        <v>2025</v>
      </c>
      <c r="D964" s="306" t="s">
        <v>1159</v>
      </c>
      <c r="E964" s="263" t="s">
        <v>11</v>
      </c>
      <c r="F964" s="16"/>
      <c r="G964" s="224"/>
      <c r="H964" s="257">
        <v>300</v>
      </c>
      <c r="I964" s="224"/>
      <c r="J964" s="134"/>
      <c r="K964" s="299" t="s">
        <v>1159</v>
      </c>
      <c r="L964" s="261"/>
    </row>
    <row r="965" spans="1:12" x14ac:dyDescent="0.35">
      <c r="A965" s="263">
        <v>2025161</v>
      </c>
      <c r="B965" s="265">
        <v>45858</v>
      </c>
      <c r="C965" s="266">
        <v>2025</v>
      </c>
      <c r="D965" s="263" t="s">
        <v>53</v>
      </c>
      <c r="E965" s="263" t="s">
        <v>11</v>
      </c>
      <c r="F965" s="263" t="s">
        <v>177</v>
      </c>
      <c r="G965" s="267" t="s">
        <v>377</v>
      </c>
      <c r="H965" s="264">
        <v>1300</v>
      </c>
      <c r="I965" s="267" t="s">
        <v>788</v>
      </c>
      <c r="J965" s="268" t="s">
        <v>34</v>
      </c>
      <c r="K965" s="299" t="s">
        <v>11</v>
      </c>
      <c r="L965" s="261"/>
    </row>
    <row r="966" spans="1:12" x14ac:dyDescent="0.35">
      <c r="A966" s="263">
        <v>2025165</v>
      </c>
      <c r="B966" s="265">
        <v>45850</v>
      </c>
      <c r="C966" s="266">
        <v>2025</v>
      </c>
      <c r="D966" s="263" t="s">
        <v>235</v>
      </c>
      <c r="E966" s="263" t="s">
        <v>11</v>
      </c>
      <c r="F966" s="263" t="s">
        <v>73</v>
      </c>
      <c r="G966" s="267" t="s">
        <v>671</v>
      </c>
      <c r="H966" s="264">
        <v>2500</v>
      </c>
      <c r="I966" s="267" t="s">
        <v>788</v>
      </c>
      <c r="J966" s="268" t="s">
        <v>76</v>
      </c>
      <c r="K966" s="299" t="s">
        <v>11</v>
      </c>
      <c r="L966" s="261"/>
    </row>
    <row r="967" spans="1:12" x14ac:dyDescent="0.35">
      <c r="A967" s="263">
        <v>2025167</v>
      </c>
      <c r="B967" s="265">
        <v>45848</v>
      </c>
      <c r="C967" s="266">
        <v>2025</v>
      </c>
      <c r="D967" s="263" t="s">
        <v>57</v>
      </c>
      <c r="E967" s="274" t="s">
        <v>20</v>
      </c>
      <c r="F967" s="263" t="s">
        <v>73</v>
      </c>
      <c r="G967" s="267" t="s">
        <v>74</v>
      </c>
      <c r="H967" s="264">
        <v>1500</v>
      </c>
      <c r="I967" s="267" t="s">
        <v>788</v>
      </c>
      <c r="J967" s="268" t="s">
        <v>76</v>
      </c>
      <c r="K967" s="299" t="s">
        <v>11</v>
      </c>
      <c r="L967" s="261"/>
    </row>
    <row r="968" spans="1:12" x14ac:dyDescent="0.35">
      <c r="A968" s="16">
        <v>2025171</v>
      </c>
      <c r="B968" s="22">
        <v>45868</v>
      </c>
      <c r="C968" s="79">
        <v>2025</v>
      </c>
      <c r="D968" s="306" t="s">
        <v>1160</v>
      </c>
      <c r="E968" s="263" t="s">
        <v>11</v>
      </c>
      <c r="F968" s="16"/>
      <c r="G968" s="224"/>
      <c r="H968" s="257">
        <v>82</v>
      </c>
      <c r="I968" s="224"/>
      <c r="J968" s="134"/>
      <c r="K968" s="299" t="s">
        <v>1160</v>
      </c>
      <c r="L968" s="261"/>
    </row>
    <row r="969" spans="1:12" x14ac:dyDescent="0.35">
      <c r="A969" s="263">
        <v>2025172</v>
      </c>
      <c r="B969" s="265">
        <v>45870</v>
      </c>
      <c r="C969" s="266">
        <v>2025</v>
      </c>
      <c r="D969" s="263" t="s">
        <v>235</v>
      </c>
      <c r="E969" s="274" t="s">
        <v>20</v>
      </c>
      <c r="F969" s="263" t="s">
        <v>244</v>
      </c>
      <c r="G969" s="267" t="s">
        <v>191</v>
      </c>
      <c r="H969" s="264">
        <v>1800</v>
      </c>
      <c r="I969" s="267" t="s">
        <v>788</v>
      </c>
      <c r="J969" s="268" t="s">
        <v>24</v>
      </c>
      <c r="K969" s="299" t="s">
        <v>11</v>
      </c>
      <c r="L969" s="261"/>
    </row>
    <row r="970" spans="1:12" x14ac:dyDescent="0.35">
      <c r="A970" s="263">
        <v>2025177</v>
      </c>
      <c r="B970" s="265">
        <v>45879</v>
      </c>
      <c r="C970" s="266">
        <v>2025</v>
      </c>
      <c r="D970" s="263" t="s">
        <v>44</v>
      </c>
      <c r="E970" s="274" t="s">
        <v>11</v>
      </c>
      <c r="F970" s="263" t="s">
        <v>696</v>
      </c>
      <c r="G970" s="267" t="s">
        <v>723</v>
      </c>
      <c r="H970" s="264">
        <v>3200</v>
      </c>
      <c r="I970" s="267" t="s">
        <v>854</v>
      </c>
      <c r="J970" s="268" t="s">
        <v>15</v>
      </c>
      <c r="K970" s="299" t="s">
        <v>11</v>
      </c>
      <c r="L970" s="261"/>
    </row>
    <row r="971" spans="1:12" x14ac:dyDescent="0.35">
      <c r="A971" s="263">
        <v>2025182</v>
      </c>
      <c r="B971" s="265">
        <v>45885</v>
      </c>
      <c r="C971" s="266">
        <v>2025</v>
      </c>
      <c r="D971" s="263" t="s">
        <v>44</v>
      </c>
      <c r="E971" s="274" t="s">
        <v>20</v>
      </c>
      <c r="F971" s="263" t="s">
        <v>682</v>
      </c>
      <c r="G971" s="267" t="s">
        <v>427</v>
      </c>
      <c r="H971" s="264">
        <v>3000</v>
      </c>
      <c r="I971" s="267" t="s">
        <v>879</v>
      </c>
      <c r="J971" s="268" t="s">
        <v>76</v>
      </c>
      <c r="K971" s="299" t="s">
        <v>11</v>
      </c>
      <c r="L971" s="261"/>
    </row>
    <row r="972" spans="1:12" x14ac:dyDescent="0.35">
      <c r="A972" s="263">
        <v>2025184</v>
      </c>
      <c r="B972" s="265">
        <v>45883</v>
      </c>
      <c r="C972" s="266">
        <v>2025</v>
      </c>
      <c r="D972" s="263" t="s">
        <v>959</v>
      </c>
      <c r="E972" s="274" t="s">
        <v>11</v>
      </c>
      <c r="F972" s="263" t="s">
        <v>1170</v>
      </c>
      <c r="G972" s="267" t="s">
        <v>410</v>
      </c>
      <c r="H972" s="264">
        <v>1000</v>
      </c>
      <c r="I972" s="267" t="s">
        <v>792</v>
      </c>
      <c r="J972" s="268" t="s">
        <v>15</v>
      </c>
      <c r="K972" s="299" t="s">
        <v>11</v>
      </c>
      <c r="L972" s="261"/>
    </row>
    <row r="973" spans="1:12" x14ac:dyDescent="0.35">
      <c r="A973" s="263">
        <v>2025187</v>
      </c>
      <c r="B973" s="265">
        <v>45886</v>
      </c>
      <c r="C973" s="266">
        <v>2025</v>
      </c>
      <c r="D973" s="263" t="s">
        <v>53</v>
      </c>
      <c r="E973" s="274" t="s">
        <v>11</v>
      </c>
      <c r="F973" s="263" t="s">
        <v>177</v>
      </c>
      <c r="G973" s="267" t="s">
        <v>71</v>
      </c>
      <c r="H973" s="264">
        <v>1600</v>
      </c>
      <c r="I973" s="267" t="s">
        <v>788</v>
      </c>
      <c r="J973" s="268" t="s">
        <v>34</v>
      </c>
      <c r="K973" s="299" t="s">
        <v>11</v>
      </c>
      <c r="L973" s="261"/>
    </row>
    <row r="974" spans="1:12" x14ac:dyDescent="0.35">
      <c r="A974" s="263">
        <v>2025189</v>
      </c>
      <c r="B974" s="265">
        <v>45888</v>
      </c>
      <c r="C974" s="266">
        <v>2025</v>
      </c>
      <c r="D974" s="263" t="s">
        <v>53</v>
      </c>
      <c r="E974" s="274" t="s">
        <v>20</v>
      </c>
      <c r="F974" s="263" t="s">
        <v>137</v>
      </c>
      <c r="G974" s="267" t="s">
        <v>186</v>
      </c>
      <c r="H974" s="264">
        <v>8000</v>
      </c>
      <c r="I974" s="267" t="s">
        <v>794</v>
      </c>
      <c r="J974" s="268" t="s">
        <v>76</v>
      </c>
      <c r="K974" s="299" t="s">
        <v>11</v>
      </c>
      <c r="L974" s="261"/>
    </row>
    <row r="975" spans="1:12" x14ac:dyDescent="0.35">
      <c r="A975" s="263">
        <v>2025193</v>
      </c>
      <c r="B975" s="265">
        <v>45881</v>
      </c>
      <c r="C975" s="266">
        <v>2025</v>
      </c>
      <c r="D975" s="263" t="s">
        <v>1167</v>
      </c>
      <c r="E975" s="274" t="s">
        <v>11</v>
      </c>
      <c r="F975" s="263" t="s">
        <v>1171</v>
      </c>
      <c r="G975" s="267" t="s">
        <v>780</v>
      </c>
      <c r="H975" s="264">
        <v>3300</v>
      </c>
      <c r="I975" s="267" t="s">
        <v>799</v>
      </c>
      <c r="J975" s="268" t="s">
        <v>15</v>
      </c>
      <c r="K975" s="299" t="s">
        <v>11</v>
      </c>
      <c r="L975" s="261"/>
    </row>
    <row r="976" spans="1:12" x14ac:dyDescent="0.35">
      <c r="A976" s="311">
        <v>2025204</v>
      </c>
      <c r="B976" s="312">
        <v>45903</v>
      </c>
      <c r="C976" s="313">
        <v>2025</v>
      </c>
      <c r="D976" s="311" t="s">
        <v>235</v>
      </c>
      <c r="E976" s="314" t="s">
        <v>20</v>
      </c>
      <c r="F976" s="311"/>
      <c r="G976" s="315"/>
      <c r="H976" s="316">
        <v>11000</v>
      </c>
      <c r="I976" s="315"/>
      <c r="J976" s="317"/>
      <c r="K976" s="299" t="s">
        <v>11</v>
      </c>
      <c r="L976" s="261"/>
    </row>
    <row r="977" spans="1:12" x14ac:dyDescent="0.35">
      <c r="A977" s="311">
        <v>2025211</v>
      </c>
      <c r="B977" s="312">
        <v>45924</v>
      </c>
      <c r="C977" s="313">
        <v>2025</v>
      </c>
      <c r="D977" s="311" t="s">
        <v>53</v>
      </c>
      <c r="E977" s="314" t="s">
        <v>20</v>
      </c>
      <c r="F977" s="311"/>
      <c r="G977" s="315"/>
      <c r="H977" s="316">
        <v>5000</v>
      </c>
      <c r="I977" s="315"/>
      <c r="J977" s="317"/>
      <c r="K977" s="299" t="s">
        <v>11</v>
      </c>
      <c r="L977" s="261"/>
    </row>
    <row r="978" spans="1:12" x14ac:dyDescent="0.35">
      <c r="A978" s="311">
        <v>2025217</v>
      </c>
      <c r="B978" s="312">
        <v>45931</v>
      </c>
      <c r="C978" s="313">
        <v>2025</v>
      </c>
      <c r="D978" s="311" t="s">
        <v>53</v>
      </c>
      <c r="E978" s="314" t="s">
        <v>20</v>
      </c>
      <c r="F978" s="311"/>
      <c r="G978" s="315"/>
      <c r="H978" s="316">
        <v>6000</v>
      </c>
      <c r="I978" s="315"/>
      <c r="J978" s="317"/>
      <c r="K978" s="299" t="s">
        <v>11</v>
      </c>
      <c r="L978" s="261"/>
    </row>
    <row r="979" spans="1:12" x14ac:dyDescent="0.35">
      <c r="A979" s="16"/>
      <c r="B979" s="22"/>
      <c r="C979" s="79"/>
      <c r="D979" s="16"/>
      <c r="E979" s="263"/>
      <c r="F979" s="16"/>
      <c r="G979" s="224"/>
      <c r="H979" s="257"/>
      <c r="I979" s="224"/>
      <c r="J979" s="134"/>
      <c r="K979" s="299"/>
      <c r="L979" s="261"/>
    </row>
    <row r="980" spans="1:12" x14ac:dyDescent="0.35">
      <c r="A980" s="16"/>
      <c r="B980" s="22"/>
      <c r="C980" s="79"/>
      <c r="D980" s="16"/>
      <c r="E980" s="263"/>
      <c r="F980" s="16"/>
      <c r="G980" s="224"/>
      <c r="H980" s="257"/>
      <c r="I980" s="224"/>
      <c r="J980" s="134"/>
      <c r="K980" s="299"/>
      <c r="L980" s="261"/>
    </row>
    <row r="981" spans="1:12" x14ac:dyDescent="0.35">
      <c r="A981" s="16"/>
      <c r="B981" s="22"/>
      <c r="C981" s="79"/>
      <c r="D981" s="16"/>
      <c r="E981" s="263"/>
      <c r="F981" s="16"/>
      <c r="G981" s="224"/>
      <c r="H981" s="257"/>
      <c r="I981" s="224"/>
      <c r="J981" s="134"/>
      <c r="K981" s="299"/>
      <c r="L981" s="261"/>
    </row>
    <row r="982" spans="1:12" x14ac:dyDescent="0.35">
      <c r="A982" s="16"/>
      <c r="B982" s="22"/>
      <c r="C982" s="79"/>
      <c r="D982" s="16"/>
      <c r="E982" s="263"/>
      <c r="F982" s="16"/>
      <c r="G982" s="224"/>
      <c r="H982" s="257"/>
      <c r="I982" s="224"/>
      <c r="J982" s="134"/>
      <c r="K982" s="299"/>
      <c r="L982" s="261"/>
    </row>
    <row r="983" spans="1:12" x14ac:dyDescent="0.35">
      <c r="A983" s="16"/>
      <c r="B983" s="22"/>
      <c r="C983" s="79"/>
      <c r="D983" s="16"/>
      <c r="E983" s="263"/>
      <c r="F983" s="16"/>
      <c r="G983" s="224"/>
      <c r="H983" s="257"/>
      <c r="I983" s="224"/>
      <c r="J983" s="134"/>
      <c r="K983" s="299"/>
      <c r="L983" s="261"/>
    </row>
    <row r="984" spans="1:12" x14ac:dyDescent="0.35">
      <c r="A984" s="16"/>
      <c r="B984" s="22"/>
      <c r="C984" s="79"/>
      <c r="D984" s="16"/>
      <c r="E984" s="263"/>
      <c r="F984" s="16"/>
      <c r="G984" s="224"/>
      <c r="H984" s="257"/>
      <c r="I984" s="224"/>
      <c r="J984" s="134"/>
      <c r="K984" s="299"/>
      <c r="L984" s="261"/>
    </row>
    <row r="985" spans="1:12" x14ac:dyDescent="0.35">
      <c r="A985" s="16"/>
      <c r="B985" s="22"/>
      <c r="C985" s="79"/>
      <c r="D985" s="16"/>
      <c r="E985" s="263"/>
      <c r="F985" s="16"/>
      <c r="G985" s="224"/>
      <c r="H985" s="257"/>
      <c r="I985" s="224"/>
      <c r="J985" s="134"/>
      <c r="K985" s="299"/>
      <c r="L985" s="261"/>
    </row>
    <row r="986" spans="1:12" x14ac:dyDescent="0.35">
      <c r="A986" s="16"/>
      <c r="B986" s="22"/>
      <c r="C986" s="79"/>
      <c r="D986" s="16"/>
      <c r="E986" s="263"/>
      <c r="F986" s="16"/>
      <c r="G986" s="224"/>
      <c r="H986" s="257"/>
      <c r="I986" s="224"/>
      <c r="J986" s="134"/>
      <c r="K986" s="299"/>
      <c r="L986" s="261"/>
    </row>
    <row r="987" spans="1:12" x14ac:dyDescent="0.35">
      <c r="A987" s="16"/>
      <c r="B987" s="22"/>
      <c r="C987" s="79"/>
      <c r="D987" s="16"/>
      <c r="E987" s="263"/>
      <c r="F987" s="16"/>
      <c r="G987" s="224"/>
      <c r="H987" s="257"/>
      <c r="I987" s="224"/>
      <c r="J987" s="134"/>
      <c r="K987" s="299"/>
      <c r="L987" s="261"/>
    </row>
    <row r="988" spans="1:12" x14ac:dyDescent="0.35">
      <c r="A988" s="16"/>
      <c r="B988" s="22"/>
      <c r="C988" s="79"/>
      <c r="D988" s="16"/>
      <c r="E988" s="263"/>
      <c r="F988" s="16"/>
      <c r="G988" s="224"/>
      <c r="H988" s="257"/>
      <c r="I988" s="224"/>
      <c r="J988" s="134"/>
      <c r="K988" s="299"/>
      <c r="L988" s="261"/>
    </row>
    <row r="989" spans="1:12" x14ac:dyDescent="0.35">
      <c r="A989" s="16"/>
      <c r="B989" s="22"/>
      <c r="C989" s="79"/>
      <c r="D989" s="16"/>
      <c r="E989" s="263"/>
      <c r="F989" s="16"/>
      <c r="G989" s="224"/>
      <c r="H989" s="257"/>
      <c r="I989" s="224"/>
      <c r="J989" s="134"/>
      <c r="K989" s="299"/>
      <c r="L989" s="261"/>
    </row>
    <row r="990" spans="1:12" x14ac:dyDescent="0.3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3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3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3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3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3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3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3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3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3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3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3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3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3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3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3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"/>
    </row>
    <row r="1006" spans="1:12" x14ac:dyDescent="0.3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3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3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35">
      <c r="A1009" s="16"/>
      <c r="B1009" s="22"/>
      <c r="C1009" s="79"/>
      <c r="D1009" s="16"/>
      <c r="E1009" s="16"/>
      <c r="F1009" s="16"/>
      <c r="G1009" s="224"/>
      <c r="H1009" s="257"/>
      <c r="I1009" s="224"/>
      <c r="J1009" s="134"/>
      <c r="K1009" s="299"/>
      <c r="L1009" s="2"/>
    </row>
    <row r="1010" spans="1:41" ht="15" thickBot="1" x14ac:dyDescent="0.4">
      <c r="L1010" s="2"/>
    </row>
    <row r="1011" spans="1:41" ht="19" thickBot="1" x14ac:dyDescent="0.5">
      <c r="A1011" s="161" t="s">
        <v>960</v>
      </c>
      <c r="B1011" s="162"/>
      <c r="C1011" s="162"/>
      <c r="D1011" s="162"/>
      <c r="E1011" s="162"/>
      <c r="F1011" s="162"/>
      <c r="G1011" s="162"/>
      <c r="H1011" s="259"/>
      <c r="I1011" s="162"/>
      <c r="J1011" s="163"/>
      <c r="K1011" s="304"/>
      <c r="L1011" s="2"/>
    </row>
    <row r="1012" spans="1:41" x14ac:dyDescent="0.35">
      <c r="L1012" s="2"/>
    </row>
    <row r="1013" spans="1:41" x14ac:dyDescent="0.35">
      <c r="G1013" s="135"/>
      <c r="H1013" s="260"/>
      <c r="I1013" s="135"/>
      <c r="L1013" s="2"/>
    </row>
    <row r="1014" spans="1:41" x14ac:dyDescent="0.35">
      <c r="G1014" s="135"/>
      <c r="H1014" s="260"/>
      <c r="I1014" s="135"/>
      <c r="L1014" s="2"/>
    </row>
    <row r="1015" spans="1:41" x14ac:dyDescent="0.35">
      <c r="G1015" s="135"/>
      <c r="H1015" s="260"/>
      <c r="I1015" s="135"/>
      <c r="L1015" s="2"/>
    </row>
    <row r="1016" spans="1:41" x14ac:dyDescent="0.35">
      <c r="G1016" s="135"/>
      <c r="H1016" s="260"/>
      <c r="I1016" s="135"/>
      <c r="L1016" s="2"/>
    </row>
    <row r="1017" spans="1:41" x14ac:dyDescent="0.35">
      <c r="G1017" s="135"/>
      <c r="H1017" s="260"/>
      <c r="I1017" s="135"/>
      <c r="L1017" s="2"/>
    </row>
    <row r="1018" spans="1:41" x14ac:dyDescent="0.35">
      <c r="G1018" s="135"/>
      <c r="H1018" s="260"/>
      <c r="I1018" s="135"/>
      <c r="L1018" s="2"/>
    </row>
    <row r="1019" spans="1:41" x14ac:dyDescent="0.35">
      <c r="G1019" s="135"/>
      <c r="H1019" s="260"/>
      <c r="I1019" s="135"/>
      <c r="L1019" s="2"/>
    </row>
    <row r="1020" spans="1:41" x14ac:dyDescent="0.35">
      <c r="G1020" s="135"/>
      <c r="H1020" s="260"/>
      <c r="I1020" s="135"/>
      <c r="L1020" s="2"/>
    </row>
    <row r="1021" spans="1:41" x14ac:dyDescent="0.35">
      <c r="G1021" s="135"/>
      <c r="H1021" s="260"/>
      <c r="I1021" s="135"/>
      <c r="L1021" s="2"/>
    </row>
    <row r="1022" spans="1:41" s="133" customFormat="1" x14ac:dyDescent="0.35">
      <c r="A1022" s="156"/>
      <c r="B1022" s="157"/>
      <c r="C1022" s="158"/>
      <c r="D1022" s="159"/>
      <c r="E1022" s="159"/>
      <c r="F1022" s="159"/>
      <c r="G1022" s="159"/>
      <c r="H1022" s="158"/>
      <c r="I1022" s="159"/>
      <c r="J1022" s="160"/>
      <c r="K1022" s="303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</row>
    <row r="1026" spans="6:6" x14ac:dyDescent="0.35">
      <c r="F1026" s="135"/>
    </row>
    <row r="1027" spans="6:6" x14ac:dyDescent="0.35">
      <c r="F1027" s="135"/>
    </row>
    <row r="1028" spans="6:6" x14ac:dyDescent="0.35">
      <c r="F1028" s="135"/>
    </row>
    <row r="1029" spans="6:6" x14ac:dyDescent="0.35">
      <c r="F1029" s="135"/>
    </row>
    <row r="1059" spans="18:18" x14ac:dyDescent="0.35">
      <c r="R1059" s="2"/>
    </row>
    <row r="1060" spans="18:18" x14ac:dyDescent="0.35">
      <c r="R1060" s="2"/>
    </row>
    <row r="1061" spans="18:18" x14ac:dyDescent="0.35">
      <c r="R1061" s="2"/>
    </row>
    <row r="1062" spans="18:18" x14ac:dyDescent="0.35">
      <c r="R1062" s="2"/>
    </row>
    <row r="1063" spans="18:18" x14ac:dyDescent="0.35">
      <c r="R1063" s="2"/>
    </row>
    <row r="1064" spans="18:18" x14ac:dyDescent="0.35">
      <c r="R1064" s="2"/>
    </row>
    <row r="1065" spans="18:18" x14ac:dyDescent="0.35">
      <c r="R1065" s="2"/>
    </row>
    <row r="1066" spans="18:18" x14ac:dyDescent="0.35">
      <c r="R1066" s="2"/>
    </row>
  </sheetData>
  <autoFilter ref="A1:S941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2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0"/>
  <sheetViews>
    <sheetView zoomScaleNormal="100" workbookViewId="0">
      <selection activeCell="Q9" sqref="Q9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2025217</v>
      </c>
    </row>
    <row r="9" spans="1:17" x14ac:dyDescent="0.3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14</v>
      </c>
      <c r="I13" s="2">
        <v>7</v>
      </c>
      <c r="J13" s="2">
        <v>2</v>
      </c>
      <c r="K13" s="2">
        <v>1</v>
      </c>
      <c r="L13" s="2"/>
      <c r="M13" s="2"/>
      <c r="N13" s="2">
        <f>SUM(B13:M13)</f>
        <v>65</v>
      </c>
      <c r="P13" s="125"/>
      <c r="Q13" s="126"/>
    </row>
    <row r="14" spans="1:17" x14ac:dyDescent="0.35">
      <c r="A14" t="s">
        <v>974</v>
      </c>
      <c r="B14" s="57">
        <f t="shared" ref="B14:M14" si="1">AVERAGE(B8:B12)</f>
        <v>3.6</v>
      </c>
      <c r="C14" s="57">
        <f t="shared" si="1"/>
        <v>3.8</v>
      </c>
      <c r="D14" s="57">
        <f t="shared" si="1"/>
        <v>6.2</v>
      </c>
      <c r="E14" s="57">
        <f t="shared" si="1"/>
        <v>6.8</v>
      </c>
      <c r="F14" s="57">
        <f t="shared" si="1"/>
        <v>7</v>
      </c>
      <c r="G14" s="57">
        <f t="shared" si="1"/>
        <v>7.6</v>
      </c>
      <c r="H14" s="57">
        <f t="shared" si="1"/>
        <v>9.4</v>
      </c>
      <c r="I14" s="57">
        <f t="shared" si="1"/>
        <v>11</v>
      </c>
      <c r="J14" s="57">
        <f t="shared" si="1"/>
        <v>7.8</v>
      </c>
      <c r="K14" s="57">
        <f t="shared" si="1"/>
        <v>5.2</v>
      </c>
      <c r="L14" s="57">
        <f t="shared" si="1"/>
        <v>4.5999999999999996</v>
      </c>
      <c r="M14" s="57">
        <f t="shared" si="1"/>
        <v>3.2</v>
      </c>
      <c r="N14" s="57">
        <f>AVERAGE(N7:N11)</f>
        <v>83.2</v>
      </c>
      <c r="Q14" s="69"/>
    </row>
    <row r="17" spans="1:2" x14ac:dyDescent="0.35">
      <c r="A17" t="s">
        <v>975</v>
      </c>
    </row>
    <row r="18" spans="1:2" x14ac:dyDescent="0.35">
      <c r="A18" s="127">
        <v>43310</v>
      </c>
      <c r="B18" t="s">
        <v>976</v>
      </c>
    </row>
    <row r="19" spans="1:2" x14ac:dyDescent="0.35">
      <c r="A19" s="127">
        <v>43310</v>
      </c>
      <c r="B19" t="s">
        <v>977</v>
      </c>
    </row>
    <row r="20" spans="1:2" x14ac:dyDescent="0.35">
      <c r="A20" s="127">
        <v>43537</v>
      </c>
      <c r="B20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7"/>
  <sheetViews>
    <sheetView workbookViewId="0">
      <selection activeCell="U28" sqref="U28"/>
    </sheetView>
  </sheetViews>
  <sheetFormatPr defaultRowHeight="14.5" x14ac:dyDescent="0.35"/>
  <cols>
    <col min="1" max="1" width="12.6328125" bestFit="1" customWidth="1"/>
    <col min="2" max="2" width="18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62">
        <v>6</v>
      </c>
    </row>
    <row r="5" spans="1:2" x14ac:dyDescent="0.35">
      <c r="A5" s="1">
        <v>2012</v>
      </c>
      <c r="B5" s="262">
        <v>5</v>
      </c>
    </row>
    <row r="6" spans="1:2" x14ac:dyDescent="0.35">
      <c r="A6" s="1">
        <v>2014</v>
      </c>
      <c r="B6" s="262">
        <v>9</v>
      </c>
    </row>
    <row r="7" spans="1:2" x14ac:dyDescent="0.35">
      <c r="A7" s="1">
        <v>2015</v>
      </c>
      <c r="B7" s="262">
        <v>40</v>
      </c>
    </row>
    <row r="8" spans="1:2" x14ac:dyDescent="0.35">
      <c r="A8" s="1">
        <v>2016</v>
      </c>
      <c r="B8" s="262">
        <v>94</v>
      </c>
    </row>
    <row r="9" spans="1:2" x14ac:dyDescent="0.35">
      <c r="A9" s="1">
        <v>2017</v>
      </c>
      <c r="B9" s="262">
        <v>113</v>
      </c>
    </row>
    <row r="10" spans="1:2" x14ac:dyDescent="0.35">
      <c r="A10" s="1">
        <v>2018</v>
      </c>
      <c r="B10" s="262">
        <v>139</v>
      </c>
    </row>
    <row r="11" spans="1:2" x14ac:dyDescent="0.35">
      <c r="A11" s="1">
        <v>2019</v>
      </c>
      <c r="B11" s="262">
        <v>125</v>
      </c>
    </row>
    <row r="12" spans="1:2" x14ac:dyDescent="0.35">
      <c r="A12" s="1">
        <v>2020</v>
      </c>
      <c r="B12" s="262">
        <v>45</v>
      </c>
    </row>
    <row r="13" spans="1:2" x14ac:dyDescent="0.35">
      <c r="A13" s="1">
        <v>2021</v>
      </c>
      <c r="B13" s="262">
        <v>81</v>
      </c>
    </row>
    <row r="14" spans="1:2" x14ac:dyDescent="0.35">
      <c r="A14" s="1">
        <v>2022</v>
      </c>
      <c r="B14" s="262">
        <v>81</v>
      </c>
    </row>
    <row r="15" spans="1:2" x14ac:dyDescent="0.35">
      <c r="A15" s="1">
        <v>2023</v>
      </c>
      <c r="B15" s="262">
        <v>84</v>
      </c>
    </row>
    <row r="16" spans="1:2" x14ac:dyDescent="0.35">
      <c r="A16" s="1">
        <v>2024</v>
      </c>
      <c r="B16" s="262">
        <v>90</v>
      </c>
    </row>
    <row r="17" spans="1:2" x14ac:dyDescent="0.35">
      <c r="A17" s="1" t="s">
        <v>872</v>
      </c>
      <c r="B17" s="262">
        <v>912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0"/>
  <sheetViews>
    <sheetView zoomScale="85" zoomScaleNormal="85" workbookViewId="0">
      <selection activeCell="J20" sqref="J20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2025217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>SUM(D15:W15)</f>
        <v>81</v>
      </c>
    </row>
    <row r="16" spans="3:27" x14ac:dyDescent="0.3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>SUM(D16:W16)</f>
        <v>81</v>
      </c>
      <c r="Z16" s="102"/>
    </row>
    <row r="17" spans="3:26" x14ac:dyDescent="0.3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>SUM(D17:W17)</f>
        <v>84</v>
      </c>
      <c r="Z17" s="102"/>
    </row>
    <row r="18" spans="3:26" x14ac:dyDescent="0.3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>SUM(D18:W18)</f>
        <v>90</v>
      </c>
      <c r="Z18" s="102"/>
    </row>
    <row r="19" spans="3:26" x14ac:dyDescent="0.35">
      <c r="C19">
        <v>2025</v>
      </c>
      <c r="D19" s="270">
        <v>9</v>
      </c>
      <c r="E19" s="270">
        <v>10</v>
      </c>
      <c r="F19" s="270">
        <v>12</v>
      </c>
      <c r="G19" s="270">
        <v>9</v>
      </c>
      <c r="H19" s="270">
        <v>8</v>
      </c>
      <c r="I19" s="270">
        <v>4</v>
      </c>
      <c r="J19" s="270">
        <v>3</v>
      </c>
      <c r="K19" s="270">
        <v>2</v>
      </c>
      <c r="L19" s="270">
        <v>3</v>
      </c>
      <c r="M19" s="270">
        <v>1</v>
      </c>
      <c r="N19" s="270"/>
      <c r="O19" s="270">
        <v>1</v>
      </c>
      <c r="P19" s="270">
        <v>1</v>
      </c>
      <c r="Q19" s="270">
        <v>1</v>
      </c>
      <c r="R19" s="270"/>
      <c r="S19" s="270"/>
      <c r="T19" s="270"/>
      <c r="U19" s="270"/>
      <c r="V19" s="270"/>
      <c r="W19" s="270">
        <v>1</v>
      </c>
      <c r="X19">
        <f>SUM(D19:W19)</f>
        <v>65</v>
      </c>
      <c r="Z19" s="102"/>
    </row>
    <row r="20" spans="3:26" x14ac:dyDescent="0.35">
      <c r="C20" s="1" t="s">
        <v>859</v>
      </c>
      <c r="D20">
        <f>SUM(D8:D18)</f>
        <v>120</v>
      </c>
      <c r="E20">
        <f>SUM(E8:E18)</f>
        <v>96</v>
      </c>
      <c r="F20">
        <f t="shared" ref="F20:V20" si="1">SUM(F8:F18)</f>
        <v>195</v>
      </c>
      <c r="G20">
        <f t="shared" si="1"/>
        <v>129</v>
      </c>
      <c r="H20">
        <f t="shared" si="1"/>
        <v>85</v>
      </c>
      <c r="I20">
        <f t="shared" si="1"/>
        <v>52</v>
      </c>
      <c r="J20">
        <f t="shared" si="1"/>
        <v>56</v>
      </c>
      <c r="K20">
        <f t="shared" si="1"/>
        <v>36</v>
      </c>
      <c r="L20">
        <f t="shared" si="1"/>
        <v>29</v>
      </c>
      <c r="M20">
        <f t="shared" si="1"/>
        <v>21</v>
      </c>
      <c r="N20">
        <f t="shared" si="1"/>
        <v>27</v>
      </c>
      <c r="O20">
        <f t="shared" si="1"/>
        <v>8</v>
      </c>
      <c r="P20">
        <f t="shared" si="1"/>
        <v>8</v>
      </c>
      <c r="Q20">
        <f t="shared" si="1"/>
        <v>2</v>
      </c>
      <c r="R20">
        <f t="shared" si="1"/>
        <v>7</v>
      </c>
      <c r="S20">
        <f t="shared" si="1"/>
        <v>3</v>
      </c>
      <c r="T20">
        <f t="shared" si="1"/>
        <v>7</v>
      </c>
      <c r="U20">
        <f t="shared" si="1"/>
        <v>1</v>
      </c>
      <c r="V20">
        <f t="shared" si="1"/>
        <v>5</v>
      </c>
      <c r="W20">
        <f>SUM(W8:W18)</f>
        <v>14</v>
      </c>
      <c r="X20">
        <f>SUM(X7:X18)</f>
        <v>901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0"/>
  <sheetViews>
    <sheetView topLeftCell="A15" zoomScale="85" zoomScaleNormal="85" workbookViewId="0">
      <selection activeCell="AF43" sqref="AF43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2025217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0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19</v>
      </c>
      <c r="E19" s="124">
        <f>'By Alt 1000s (0-500 inc)'!F19</f>
        <v>12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4</v>
      </c>
      <c r="I19" s="124">
        <f>'By Alt 1000s (0-500 inc)'!J19</f>
        <v>3</v>
      </c>
      <c r="J19" s="124">
        <f>'By Alt 1000s (0-500 inc)'!K19</f>
        <v>2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65</v>
      </c>
    </row>
    <row r="20" spans="3:23" x14ac:dyDescent="0.35">
      <c r="C20" t="s">
        <v>859</v>
      </c>
      <c r="D20">
        <f t="shared" ref="D20:V20" si="1">SUM(D4:D19)</f>
        <v>240</v>
      </c>
      <c r="E20">
        <f t="shared" si="1"/>
        <v>210</v>
      </c>
      <c r="F20">
        <f t="shared" si="1"/>
        <v>138</v>
      </c>
      <c r="G20">
        <f t="shared" si="1"/>
        <v>94</v>
      </c>
      <c r="H20">
        <f t="shared" si="1"/>
        <v>56</v>
      </c>
      <c r="I20">
        <f t="shared" si="1"/>
        <v>59</v>
      </c>
      <c r="J20">
        <f t="shared" si="1"/>
        <v>39</v>
      </c>
      <c r="K20">
        <f t="shared" si="1"/>
        <v>32</v>
      </c>
      <c r="L20">
        <f t="shared" si="1"/>
        <v>22</v>
      </c>
      <c r="M20">
        <f t="shared" si="1"/>
        <v>27</v>
      </c>
      <c r="N20">
        <f t="shared" si="1"/>
        <v>10</v>
      </c>
      <c r="O20">
        <f t="shared" si="1"/>
        <v>9</v>
      </c>
      <c r="P20">
        <f t="shared" si="1"/>
        <v>3</v>
      </c>
      <c r="Q20">
        <f t="shared" si="1"/>
        <v>7</v>
      </c>
      <c r="R20">
        <f t="shared" si="1"/>
        <v>3</v>
      </c>
      <c r="S20">
        <f t="shared" si="1"/>
        <v>7</v>
      </c>
      <c r="T20">
        <f t="shared" si="1"/>
        <v>1</v>
      </c>
      <c r="U20">
        <f t="shared" si="1"/>
        <v>5</v>
      </c>
      <c r="V20">
        <f t="shared" si="1"/>
        <v>15</v>
      </c>
      <c r="W20">
        <f t="shared" si="0"/>
        <v>977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NC6U5J34S6RY-1412017450-23410</_dlc_DocId>
    <_dlc_DocIdUrl xmlns="b340c8c5-af6c-421f-bc2f-a819b9ebc475">
      <Url>https://caa.sharepoint.com/sites/COO-UKAB/_layouts/15/DocIdRedir.aspx?ID=NC6U5J34S6RY-1412017450-23410</Url>
      <Description>NC6U5J34S6RY-1412017450-23410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b6e911f6f3e48a4d2078f5ad7eba36f6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33316dc412eebe8f698938d83228ea0b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01073-1620-4373-AFAE-65F646811095}">
  <ds:schemaRefs>
    <ds:schemaRef ds:uri="http://purl.org/dc/dcmitype/"/>
    <ds:schemaRef ds:uri="b340c8c5-af6c-421f-bc2f-a819b9ebc47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592ef723-ec14-4715-b0c6-aa5beedb1a0f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F434B5F-C907-48B0-A9B7-76AB263DB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Ana Ivanova</cp:lastModifiedBy>
  <cp:revision/>
  <dcterms:created xsi:type="dcterms:W3CDTF">2015-10-01T08:32:39Z</dcterms:created>
  <dcterms:modified xsi:type="dcterms:W3CDTF">2025-10-16T15:09:05Z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7762f966-191c-4689-be65-d88dc2bf9730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