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a-my.sharepoint.com/personal/sarah_chouman_airproxboard_org_uk/Documents/FILES TO UPLOAD ON SPO/"/>
    </mc:Choice>
  </mc:AlternateContent>
  <xr:revisionPtr revIDLastSave="11" documentId="8_{063A21A3-E472-49F1-B81E-EFE1E661560A}" xr6:coauthVersionLast="46" xr6:coauthVersionMax="46" xr10:uidLastSave="{8863D83E-06E7-43EE-BFDA-C03135BF436C}"/>
  <bookViews>
    <workbookView xWindow="25080" yWindow="-120" windowWidth="25440" windowHeight="15390" xr2:uid="{00000000-000D-0000-FFFF-FFFF00000000}"/>
  </bookViews>
  <sheets>
    <sheet name="UA_Other Data" sheetId="1" r:id="rId1"/>
    <sheet name="By Month" sheetId="6" r:id="rId2"/>
    <sheet name="By Risk" sheetId="7" r:id="rId3"/>
    <sheet name="By Alt 1000s (0-500 inc)" sheetId="4" r:id="rId4"/>
    <sheet name="By Alt 1000s" sheetId="5" r:id="rId5"/>
  </sheets>
  <definedNames>
    <definedName name="_xlnm._FilterDatabase" localSheetId="0" hidden="1">'UA_Other Data'!$A$1:$R$651</definedName>
  </definedNames>
  <calcPr calcId="191028"/>
  <pivotCaches>
    <pivotCache cacheId="5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6" l="1"/>
  <c r="J10" i="6"/>
  <c r="X15" i="4" l="1"/>
  <c r="I10" i="6"/>
  <c r="G10" i="6" l="1"/>
  <c r="E10" i="6" l="1"/>
  <c r="S612" i="1"/>
  <c r="W612" i="1"/>
  <c r="V612" i="1"/>
  <c r="U612" i="1"/>
  <c r="T612" i="1"/>
  <c r="N9" i="6" l="1"/>
  <c r="D10" i="6"/>
  <c r="W611" i="1" l="1"/>
  <c r="V611" i="1"/>
  <c r="U611" i="1"/>
  <c r="T611" i="1"/>
  <c r="S611" i="1"/>
  <c r="X611" i="1" l="1"/>
  <c r="V15" i="5" l="1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D16" i="4"/>
  <c r="W15" i="5" l="1"/>
  <c r="X612" i="1"/>
  <c r="AM612" i="1" s="1"/>
  <c r="AJ612" i="1" l="1"/>
  <c r="P1" i="5"/>
  <c r="J1" i="4"/>
  <c r="AK611" i="1" l="1"/>
  <c r="AK612" i="1"/>
  <c r="AL612" i="1"/>
  <c r="AN612" i="1"/>
  <c r="AJ611" i="1"/>
  <c r="AL611" i="1"/>
  <c r="AM611" i="1"/>
  <c r="AN611" i="1"/>
  <c r="C535" i="1" l="1"/>
  <c r="X602" i="1"/>
  <c r="X604" i="1"/>
  <c r="X607" i="1"/>
  <c r="X608" i="1"/>
  <c r="X609" i="1"/>
  <c r="X610" i="1"/>
  <c r="C536" i="1"/>
  <c r="C537" i="1"/>
  <c r="C538" i="1"/>
  <c r="C539" i="1"/>
  <c r="C540" i="1"/>
  <c r="C541" i="1"/>
  <c r="C542" i="1"/>
  <c r="C543" i="1"/>
  <c r="C544" i="1"/>
  <c r="C545" i="1"/>
  <c r="C546" i="1"/>
  <c r="C548" i="1"/>
  <c r="C550" i="1"/>
  <c r="AK607" i="1" l="1"/>
  <c r="AN607" i="1"/>
  <c r="AJ607" i="1"/>
  <c r="AL607" i="1"/>
  <c r="AM607" i="1"/>
  <c r="AK610" i="1"/>
  <c r="AJ610" i="1"/>
  <c r="AL610" i="1"/>
  <c r="AM610" i="1"/>
  <c r="AN610" i="1"/>
  <c r="AK609" i="1"/>
  <c r="AM609" i="1"/>
  <c r="AN609" i="1"/>
  <c r="AL609" i="1"/>
  <c r="AJ609" i="1"/>
  <c r="AK608" i="1"/>
  <c r="AM608" i="1"/>
  <c r="AL608" i="1"/>
  <c r="AJ608" i="1"/>
  <c r="AN608" i="1"/>
  <c r="C534" i="1" l="1"/>
  <c r="U605" i="1" l="1"/>
  <c r="S603" i="1"/>
  <c r="U601" i="1"/>
  <c r="C10" i="6" l="1"/>
  <c r="F10" i="6"/>
  <c r="H10" i="6"/>
  <c r="L10" i="6"/>
  <c r="M10" i="6"/>
  <c r="B10" i="6"/>
  <c r="C533" i="1"/>
  <c r="D14" i="5" l="1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X14" i="4"/>
  <c r="N8" i="6"/>
  <c r="C532" i="1"/>
  <c r="W14" i="5" l="1"/>
  <c r="C530" i="1"/>
  <c r="C531" i="1"/>
  <c r="C528" i="1" l="1"/>
  <c r="C529" i="1"/>
  <c r="C526" i="1" l="1"/>
  <c r="C527" i="1"/>
  <c r="C523" i="1" l="1"/>
  <c r="C524" i="1"/>
  <c r="C525" i="1"/>
  <c r="C521" i="1" l="1"/>
  <c r="C522" i="1"/>
  <c r="C518" i="1" l="1"/>
  <c r="C519" i="1"/>
  <c r="C520" i="1"/>
  <c r="C516" i="1" l="1"/>
  <c r="C517" i="1"/>
  <c r="C513" i="1" l="1"/>
  <c r="C514" i="1"/>
  <c r="C515" i="1"/>
  <c r="C510" i="1" l="1"/>
  <c r="C511" i="1"/>
  <c r="C512" i="1"/>
  <c r="C509" i="1" l="1"/>
  <c r="C508" i="1"/>
  <c r="C504" i="1"/>
  <c r="C505" i="1"/>
  <c r="C506" i="1"/>
  <c r="C507" i="1"/>
  <c r="C498" i="1" l="1"/>
  <c r="C499" i="1"/>
  <c r="C500" i="1"/>
  <c r="C501" i="1"/>
  <c r="C502" i="1"/>
  <c r="C503" i="1"/>
  <c r="C497" i="1" l="1"/>
  <c r="C491" i="1"/>
  <c r="C487" i="1"/>
  <c r="C488" i="1"/>
  <c r="C489" i="1"/>
  <c r="C490" i="1"/>
  <c r="C492" i="1"/>
  <c r="C493" i="1"/>
  <c r="C494" i="1"/>
  <c r="C495" i="1"/>
  <c r="C496" i="1"/>
  <c r="C484" i="1" l="1"/>
  <c r="C485" i="1"/>
  <c r="C486" i="1"/>
  <c r="C479" i="1" l="1"/>
  <c r="C480" i="1"/>
  <c r="C481" i="1"/>
  <c r="C482" i="1"/>
  <c r="C483" i="1"/>
  <c r="C478" i="1" l="1"/>
  <c r="C476" i="1" l="1"/>
  <c r="C477" i="1"/>
  <c r="C469" i="1" l="1"/>
  <c r="C470" i="1"/>
  <c r="C471" i="1"/>
  <c r="C472" i="1"/>
  <c r="C473" i="1"/>
  <c r="C474" i="1"/>
  <c r="C475" i="1"/>
  <c r="C330" i="1" l="1"/>
  <c r="C467" i="1" l="1"/>
  <c r="C468" i="1"/>
  <c r="C462" i="1" l="1"/>
  <c r="C463" i="1"/>
  <c r="C464" i="1"/>
  <c r="C465" i="1"/>
  <c r="C466" i="1"/>
  <c r="C461" i="1" l="1"/>
  <c r="C460" i="1"/>
  <c r="C455" i="1"/>
  <c r="C456" i="1"/>
  <c r="C457" i="1"/>
  <c r="C458" i="1"/>
  <c r="C459" i="1"/>
  <c r="C453" i="1" l="1"/>
  <c r="C454" i="1"/>
  <c r="C452" i="1" l="1"/>
  <c r="C446" i="1" l="1"/>
  <c r="C447" i="1"/>
  <c r="C448" i="1"/>
  <c r="C449" i="1"/>
  <c r="C450" i="1"/>
  <c r="C451" i="1"/>
  <c r="C442" i="1" l="1"/>
  <c r="C443" i="1"/>
  <c r="C444" i="1"/>
  <c r="C445" i="1"/>
  <c r="C441" i="1" l="1"/>
  <c r="C440" i="1" l="1"/>
  <c r="C439" i="1" l="1"/>
  <c r="C436" i="1" l="1"/>
  <c r="C437" i="1"/>
  <c r="C438" i="1"/>
  <c r="C433" i="1" l="1"/>
  <c r="C434" i="1"/>
  <c r="C435" i="1"/>
  <c r="C431" i="1" l="1"/>
  <c r="C432" i="1"/>
  <c r="C430" i="1" l="1"/>
  <c r="N7" i="6" l="1"/>
  <c r="C428" i="1"/>
  <c r="C429" i="1"/>
  <c r="C427" i="1" l="1"/>
  <c r="C426" i="1" l="1"/>
  <c r="C422" i="1" l="1"/>
  <c r="C423" i="1"/>
  <c r="C424" i="1"/>
  <c r="C425" i="1"/>
  <c r="C420" i="1" l="1"/>
  <c r="C421" i="1"/>
  <c r="C415" i="1" l="1"/>
  <c r="C416" i="1"/>
  <c r="C417" i="1"/>
  <c r="C418" i="1"/>
  <c r="C419" i="1"/>
  <c r="C414" i="1" l="1"/>
  <c r="C413" i="1" l="1"/>
  <c r="E5" i="5" l="1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E4" i="5"/>
  <c r="D5" i="5"/>
  <c r="D6" i="5"/>
  <c r="D7" i="5"/>
  <c r="D8" i="5"/>
  <c r="D9" i="5"/>
  <c r="D10" i="5"/>
  <c r="D11" i="5"/>
  <c r="D12" i="5"/>
  <c r="D13" i="5"/>
  <c r="D4" i="5"/>
  <c r="X13" i="4"/>
  <c r="N6" i="6"/>
  <c r="N5" i="6"/>
  <c r="N4" i="6"/>
  <c r="N3" i="6"/>
  <c r="N2" i="6"/>
  <c r="X12" i="4"/>
  <c r="X11" i="4"/>
  <c r="X10" i="4"/>
  <c r="X9" i="4"/>
  <c r="X8" i="4"/>
  <c r="X7" i="4"/>
  <c r="X6" i="4"/>
  <c r="X5" i="4"/>
  <c r="X4" i="4"/>
  <c r="X16" i="4" l="1"/>
  <c r="E16" i="5"/>
  <c r="S16" i="5"/>
  <c r="O16" i="5"/>
  <c r="K16" i="5"/>
  <c r="G16" i="5"/>
  <c r="N16" i="5"/>
  <c r="V16" i="5"/>
  <c r="J16" i="5"/>
  <c r="U16" i="5"/>
  <c r="Q16" i="5"/>
  <c r="M16" i="5"/>
  <c r="I16" i="5"/>
  <c r="R16" i="5"/>
  <c r="F16" i="5"/>
  <c r="D16" i="5"/>
  <c r="T16" i="5"/>
  <c r="P16" i="5"/>
  <c r="L16" i="5"/>
  <c r="H16" i="5"/>
  <c r="W11" i="5"/>
  <c r="W7" i="5"/>
  <c r="W13" i="5"/>
  <c r="W6" i="5"/>
  <c r="W10" i="5"/>
  <c r="W5" i="5"/>
  <c r="W9" i="5"/>
  <c r="W4" i="5"/>
  <c r="W8" i="5"/>
  <c r="W12" i="5"/>
  <c r="W16" i="5" l="1"/>
  <c r="C407" i="1" l="1"/>
  <c r="C409" i="1"/>
  <c r="C410" i="1"/>
  <c r="C411" i="1"/>
  <c r="C412" i="1"/>
  <c r="C408" i="1"/>
  <c r="C402" i="1" l="1"/>
  <c r="C403" i="1"/>
  <c r="C404" i="1"/>
  <c r="C405" i="1"/>
  <c r="C406" i="1"/>
  <c r="C401" i="1" l="1"/>
  <c r="C398" i="1" l="1"/>
  <c r="C399" i="1"/>
  <c r="C400" i="1"/>
  <c r="C394" i="1" l="1"/>
  <c r="C395" i="1"/>
  <c r="C396" i="1"/>
  <c r="C397" i="1"/>
  <c r="C392" i="1" l="1"/>
  <c r="C393" i="1"/>
  <c r="C11" i="1" l="1"/>
  <c r="C388" i="1" l="1"/>
  <c r="C389" i="1"/>
  <c r="C390" i="1"/>
  <c r="C391" i="1"/>
  <c r="C386" i="1" l="1"/>
  <c r="C387" i="1"/>
  <c r="C382" i="1" l="1"/>
  <c r="C383" i="1"/>
  <c r="C384" i="1"/>
  <c r="C385" i="1"/>
  <c r="C372" i="1" l="1"/>
  <c r="C373" i="1"/>
  <c r="C374" i="1"/>
  <c r="C375" i="1"/>
  <c r="C376" i="1"/>
  <c r="C377" i="1"/>
  <c r="C378" i="1"/>
  <c r="C379" i="1"/>
  <c r="C380" i="1"/>
  <c r="C381" i="1"/>
  <c r="C368" i="1" l="1"/>
  <c r="C369" i="1"/>
  <c r="C370" i="1"/>
  <c r="C371" i="1"/>
  <c r="C366" i="1" l="1"/>
  <c r="C367" i="1"/>
  <c r="C349" i="1" l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233" i="1" l="1"/>
  <c r="C348" i="1"/>
  <c r="C337" i="1" l="1"/>
  <c r="C338" i="1"/>
  <c r="C339" i="1"/>
  <c r="C340" i="1"/>
  <c r="C341" i="1"/>
  <c r="C342" i="1"/>
  <c r="C343" i="1"/>
  <c r="C344" i="1"/>
  <c r="C345" i="1"/>
  <c r="C346" i="1"/>
  <c r="C347" i="1"/>
  <c r="C334" i="1" l="1"/>
  <c r="C335" i="1"/>
  <c r="C336" i="1"/>
  <c r="C327" i="1" l="1"/>
  <c r="C328" i="1"/>
  <c r="C329" i="1"/>
  <c r="C331" i="1"/>
  <c r="C332" i="1"/>
  <c r="C333" i="1"/>
  <c r="C317" i="1" l="1"/>
  <c r="C318" i="1"/>
  <c r="C319" i="1"/>
  <c r="C320" i="1"/>
  <c r="C321" i="1"/>
  <c r="C322" i="1"/>
  <c r="C323" i="1"/>
  <c r="C324" i="1"/>
  <c r="C325" i="1"/>
  <c r="C326" i="1"/>
  <c r="C313" i="1" l="1"/>
  <c r="C314" i="1"/>
  <c r="C315" i="1"/>
  <c r="C316" i="1"/>
  <c r="C306" i="1" l="1"/>
  <c r="C307" i="1"/>
  <c r="C308" i="1"/>
  <c r="C309" i="1"/>
  <c r="C310" i="1"/>
  <c r="C311" i="1"/>
  <c r="C312" i="1"/>
  <c r="C300" i="1" l="1"/>
  <c r="C301" i="1"/>
  <c r="C302" i="1"/>
  <c r="C303" i="1"/>
  <c r="C304" i="1"/>
  <c r="C305" i="1"/>
  <c r="C289" i="1" l="1"/>
  <c r="C290" i="1"/>
  <c r="C291" i="1"/>
  <c r="C292" i="1"/>
  <c r="C293" i="1"/>
  <c r="C294" i="1"/>
  <c r="C295" i="1"/>
  <c r="C296" i="1"/>
  <c r="C297" i="1"/>
  <c r="C298" i="1"/>
  <c r="C299" i="1"/>
  <c r="C287" i="1" l="1"/>
  <c r="C288" i="1"/>
  <c r="C283" i="1" l="1"/>
  <c r="C284" i="1"/>
  <c r="C285" i="1"/>
  <c r="C286" i="1"/>
  <c r="C278" i="1" l="1"/>
  <c r="C279" i="1"/>
  <c r="C280" i="1"/>
  <c r="C281" i="1"/>
  <c r="C282" i="1"/>
  <c r="C267" i="1" l="1"/>
  <c r="C277" i="1" l="1"/>
  <c r="C276" i="1" l="1"/>
  <c r="C274" i="1"/>
  <c r="C275" i="1"/>
  <c r="C273" i="1"/>
  <c r="C269" i="1"/>
  <c r="C270" i="1"/>
  <c r="C271" i="1"/>
  <c r="C272" i="1"/>
  <c r="C268" i="1"/>
  <c r="C266" i="1"/>
  <c r="C265" i="1"/>
  <c r="C263" i="1"/>
  <c r="C264" i="1"/>
  <c r="C3" i="1"/>
  <c r="C4" i="1"/>
  <c r="C5" i="1"/>
  <c r="C6" i="1"/>
  <c r="C7" i="1"/>
  <c r="C8" i="1"/>
  <c r="C9" i="1"/>
  <c r="C10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" i="1"/>
  <c r="S601" i="1"/>
  <c r="T601" i="1"/>
  <c r="V601" i="1"/>
  <c r="T603" i="1"/>
  <c r="X603" i="1" s="1"/>
  <c r="S605" i="1"/>
  <c r="T605" i="1"/>
  <c r="V605" i="1"/>
  <c r="S606" i="1"/>
  <c r="T606" i="1"/>
  <c r="U606" i="1"/>
  <c r="V606" i="1"/>
  <c r="X606" i="1" l="1"/>
  <c r="AN606" i="1" s="1"/>
  <c r="X605" i="1"/>
  <c r="AM605" i="1" s="1"/>
  <c r="X601" i="1"/>
  <c r="AJ605" i="1" l="1"/>
  <c r="AL606" i="1"/>
  <c r="AK606" i="1"/>
  <c r="AM606" i="1"/>
  <c r="AN605" i="1"/>
  <c r="AL605" i="1"/>
  <c r="AK605" i="1"/>
  <c r="AJ606" i="1"/>
</calcChain>
</file>

<file path=xl/sharedStrings.xml><?xml version="1.0" encoding="utf-8"?>
<sst xmlns="http://schemas.openxmlformats.org/spreadsheetml/2006/main" count="4645" uniqueCount="1197">
  <si>
    <t>Airprox No</t>
  </si>
  <si>
    <t>Date</t>
  </si>
  <si>
    <t>Year</t>
  </si>
  <si>
    <t>Aircraft</t>
  </si>
  <si>
    <t>Object</t>
  </si>
  <si>
    <t>Latitude</t>
  </si>
  <si>
    <t>Longitude</t>
  </si>
  <si>
    <t>Alt</t>
  </si>
  <si>
    <t>Reported Location</t>
  </si>
  <si>
    <t>Risk</t>
  </si>
  <si>
    <t>Drone Operator reported Airprox have the associated 'Aircraft' highlighted in red bold</t>
  </si>
  <si>
    <t>Apache</t>
  </si>
  <si>
    <t>Drone</t>
  </si>
  <si>
    <t>5113N</t>
  </si>
  <si>
    <t>00200W</t>
  </si>
  <si>
    <t>00300</t>
  </si>
  <si>
    <t>SPTA DA</t>
  </si>
  <si>
    <t>C</t>
  </si>
  <si>
    <t>Sea King</t>
  </si>
  <si>
    <t>5114N</t>
  </si>
  <si>
    <t>00201W</t>
  </si>
  <si>
    <t>A319</t>
  </si>
  <si>
    <t>Unknown</t>
  </si>
  <si>
    <t>5133N</t>
  </si>
  <si>
    <t>00241W</t>
  </si>
  <si>
    <t>07000</t>
  </si>
  <si>
    <t>Filton/Bristol CTA</t>
  </si>
  <si>
    <t>D</t>
  </si>
  <si>
    <t>R44</t>
  </si>
  <si>
    <t>Model Aircraft</t>
  </si>
  <si>
    <t>5212N</t>
  </si>
  <si>
    <t>00015E</t>
  </si>
  <si>
    <t>00850</t>
  </si>
  <si>
    <t>Cambridge</t>
  </si>
  <si>
    <t>MD902</t>
  </si>
  <si>
    <t>5106N</t>
  </si>
  <si>
    <t>00038E</t>
  </si>
  <si>
    <t>01200</t>
  </si>
  <si>
    <t>Headcorn</t>
  </si>
  <si>
    <t>B</t>
  </si>
  <si>
    <t>Tornado</t>
  </si>
  <si>
    <t>5231N</t>
  </si>
  <si>
    <t>00043E</t>
  </si>
  <si>
    <t>00500</t>
  </si>
  <si>
    <t>STANTA/ Buckenham Tofts</t>
  </si>
  <si>
    <t>C150</t>
  </si>
  <si>
    <t>5143N</t>
  </si>
  <si>
    <t>00009E</t>
  </si>
  <si>
    <t>00050</t>
  </si>
  <si>
    <t>North Weald</t>
  </si>
  <si>
    <t>E</t>
  </si>
  <si>
    <t>B737</t>
  </si>
  <si>
    <t>Balloon</t>
  </si>
  <si>
    <t>5122N</t>
  </si>
  <si>
    <t>00042E</t>
  </si>
  <si>
    <t>11000</t>
  </si>
  <si>
    <t>Detling</t>
  </si>
  <si>
    <t>DA42</t>
  </si>
  <si>
    <t>5221N</t>
  </si>
  <si>
    <t>00123W</t>
  </si>
  <si>
    <t>01300</t>
  </si>
  <si>
    <t>Coventry</t>
  </si>
  <si>
    <t>A320</t>
  </si>
  <si>
    <t>5551N</t>
  </si>
  <si>
    <t>00406W</t>
  </si>
  <si>
    <t>04000</t>
  </si>
  <si>
    <t>Glasgow Airport</t>
  </si>
  <si>
    <t>B777</t>
  </si>
  <si>
    <t>5110N</t>
  </si>
  <si>
    <t>00003W</t>
  </si>
  <si>
    <t>01500</t>
  </si>
  <si>
    <t>London Gatwick</t>
  </si>
  <si>
    <t>Tutor</t>
  </si>
  <si>
    <t>5239N</t>
  </si>
  <si>
    <t>00016W</t>
  </si>
  <si>
    <t>00600</t>
  </si>
  <si>
    <t>Peterborough</t>
  </si>
  <si>
    <t>Merlin</t>
  </si>
  <si>
    <t>5229N</t>
  </si>
  <si>
    <t>00046E</t>
  </si>
  <si>
    <t>00100</t>
  </si>
  <si>
    <t>EG D208</t>
  </si>
  <si>
    <t>ATR72-500</t>
  </si>
  <si>
    <t>5132N</t>
  </si>
  <si>
    <t>00036W</t>
  </si>
  <si>
    <t>Southend Airport</t>
  </si>
  <si>
    <t>5129N</t>
  </si>
  <si>
    <t>00032W</t>
  </si>
  <si>
    <t>00700</t>
  </si>
  <si>
    <t>London Heathrow</t>
  </si>
  <si>
    <t>A</t>
  </si>
  <si>
    <t>5006N</t>
  </si>
  <si>
    <t>00523W</t>
  </si>
  <si>
    <t>00550</t>
  </si>
  <si>
    <t>Praa Sands</t>
  </si>
  <si>
    <t>Gyroplane</t>
  </si>
  <si>
    <t>5121N</t>
  </si>
  <si>
    <t>00029W</t>
  </si>
  <si>
    <t>01000</t>
  </si>
  <si>
    <t>Rochester</t>
  </si>
  <si>
    <t>AW139</t>
  </si>
  <si>
    <t>5240N</t>
  </si>
  <si>
    <t>00122E</t>
  </si>
  <si>
    <t>Norwich</t>
  </si>
  <si>
    <t>Paraglider</t>
  </si>
  <si>
    <t>5321N</t>
  </si>
  <si>
    <t>00150W</t>
  </si>
  <si>
    <t>00150</t>
  </si>
  <si>
    <t>Rushup Edge</t>
  </si>
  <si>
    <t>E135</t>
  </si>
  <si>
    <t>5350N</t>
  </si>
  <si>
    <t>00138W</t>
  </si>
  <si>
    <t>01700</t>
  </si>
  <si>
    <t>Leeds Bradford Airport</t>
  </si>
  <si>
    <t>SAAB 2000</t>
  </si>
  <si>
    <t>6011N</t>
  </si>
  <si>
    <t>00114W</t>
  </si>
  <si>
    <t>Lerwick</t>
  </si>
  <si>
    <t>PA28</t>
  </si>
  <si>
    <t>5123N</t>
  </si>
  <si>
    <t>00110W</t>
  </si>
  <si>
    <t>02100</t>
  </si>
  <si>
    <t>IVO Brimpton</t>
  </si>
  <si>
    <t>00037W</t>
  </si>
  <si>
    <t>01800</t>
  </si>
  <si>
    <t>EC30</t>
  </si>
  <si>
    <t>5118N</t>
  </si>
  <si>
    <t>00007W</t>
  </si>
  <si>
    <t>01600</t>
  </si>
  <si>
    <t>Kenley</t>
  </si>
  <si>
    <t>DHC8</t>
  </si>
  <si>
    <t>5130N</t>
  </si>
  <si>
    <t>02000</t>
  </si>
  <si>
    <t>London City Airport</t>
  </si>
  <si>
    <t>5208N</t>
  </si>
  <si>
    <t>00108E</t>
  </si>
  <si>
    <t>Wattisham</t>
  </si>
  <si>
    <t>B752</t>
  </si>
  <si>
    <t>5324N</t>
  </si>
  <si>
    <t>00211W</t>
  </si>
  <si>
    <t>02500</t>
  </si>
  <si>
    <t>Manchester Airport</t>
  </si>
  <si>
    <t>Lynx</t>
  </si>
  <si>
    <t>5131N</t>
  </si>
  <si>
    <t>00231W</t>
  </si>
  <si>
    <t>02200</t>
  </si>
  <si>
    <t>Bristol Airport</t>
  </si>
  <si>
    <t>RJ85</t>
  </si>
  <si>
    <t>5146N</t>
  </si>
  <si>
    <t>Southend</t>
  </si>
  <si>
    <t>5138N</t>
  </si>
  <si>
    <t>00019E</t>
  </si>
  <si>
    <t>Lambourne</t>
  </si>
  <si>
    <t>B757-236</t>
  </si>
  <si>
    <t>5313N</t>
  </si>
  <si>
    <t>00210W</t>
  </si>
  <si>
    <t>04900</t>
  </si>
  <si>
    <t>Macclesfield</t>
  </si>
  <si>
    <t>Vans RV6A</t>
  </si>
  <si>
    <t>5210N</t>
  </si>
  <si>
    <t>Byfield, Northampton</t>
  </si>
  <si>
    <t>Cavalon Gyroplane</t>
  </si>
  <si>
    <t>5117N</t>
  </si>
  <si>
    <t>00034E</t>
  </si>
  <si>
    <t>EV97 Eurostar</t>
  </si>
  <si>
    <t>5237N</t>
  </si>
  <si>
    <t>00309W</t>
  </si>
  <si>
    <t>01430</t>
  </si>
  <si>
    <t>Welshpool</t>
  </si>
  <si>
    <t>RJ1H</t>
  </si>
  <si>
    <t>00036E</t>
  </si>
  <si>
    <t>B737-800</t>
  </si>
  <si>
    <t>5349N</t>
  </si>
  <si>
    <t>00135W</t>
  </si>
  <si>
    <t>Be20</t>
  </si>
  <si>
    <t>5100N</t>
  </si>
  <si>
    <t>00119W</t>
  </si>
  <si>
    <t>01100</t>
  </si>
  <si>
    <t>Southampton Airport</t>
  </si>
  <si>
    <t>5059N</t>
  </si>
  <si>
    <t>00120W</t>
  </si>
  <si>
    <t>00650</t>
  </si>
  <si>
    <t>Chinook</t>
  </si>
  <si>
    <t>00105W</t>
  </si>
  <si>
    <t>Odiham</t>
  </si>
  <si>
    <t>00042W</t>
  </si>
  <si>
    <t>00110</t>
  </si>
  <si>
    <t>Dornier D328-100</t>
  </si>
  <si>
    <t>5326N</t>
  </si>
  <si>
    <t>00205W</t>
  </si>
  <si>
    <t>02800</t>
  </si>
  <si>
    <t>Stockport</t>
  </si>
  <si>
    <t xml:space="preserve">A321-231 </t>
  </si>
  <si>
    <t>5226N</t>
  </si>
  <si>
    <t>00143W</t>
  </si>
  <si>
    <t>Birmingham Airport</t>
  </si>
  <si>
    <t>B738</t>
  </si>
  <si>
    <t>5154N</t>
  </si>
  <si>
    <t>00024E</t>
  </si>
  <si>
    <t>London Stansted</t>
  </si>
  <si>
    <t>E170</t>
  </si>
  <si>
    <t>00006W</t>
  </si>
  <si>
    <t>00034W</t>
  </si>
  <si>
    <t>5139N</t>
  </si>
  <si>
    <t>00013W</t>
  </si>
  <si>
    <t>00080</t>
  </si>
  <si>
    <t>E190</t>
  </si>
  <si>
    <t>00011 E</t>
  </si>
  <si>
    <t>02600</t>
  </si>
  <si>
    <t>5128N</t>
  </si>
  <si>
    <t>00031W</t>
  </si>
  <si>
    <t>Dornier 328-100</t>
  </si>
  <si>
    <t>5323N</t>
  </si>
  <si>
    <t>03000</t>
  </si>
  <si>
    <t>PA28RT-201</t>
  </si>
  <si>
    <t>00206W</t>
  </si>
  <si>
    <t>5228N</t>
  </si>
  <si>
    <t>00025W</t>
  </si>
  <si>
    <t>C560X</t>
  </si>
  <si>
    <t>00010E</t>
  </si>
  <si>
    <t>G2CA</t>
  </si>
  <si>
    <t>02150</t>
  </si>
  <si>
    <t>London Colney</t>
  </si>
  <si>
    <t>A380</t>
  </si>
  <si>
    <t>5216N</t>
  </si>
  <si>
    <t>00022W</t>
  </si>
  <si>
    <t>A321</t>
  </si>
  <si>
    <t>00043W</t>
  </si>
  <si>
    <t>5119N</t>
  </si>
  <si>
    <t>00023W</t>
  </si>
  <si>
    <t>06000</t>
  </si>
  <si>
    <t>00017W</t>
  </si>
  <si>
    <t>01900</t>
  </si>
  <si>
    <t>00006E</t>
  </si>
  <si>
    <t>5109N</t>
  </si>
  <si>
    <t>00010W</t>
  </si>
  <si>
    <t>5101N</t>
  </si>
  <si>
    <t>00013 E</t>
  </si>
  <si>
    <t>16000</t>
  </si>
  <si>
    <t>GR4</t>
  </si>
  <si>
    <t>5600N</t>
  </si>
  <si>
    <t>00233W</t>
  </si>
  <si>
    <t>Dunbar</t>
  </si>
  <si>
    <t>07500</t>
  </si>
  <si>
    <t>East Midlands</t>
  </si>
  <si>
    <t>00002E</t>
  </si>
  <si>
    <t>12500</t>
  </si>
  <si>
    <t>00104W</t>
  </si>
  <si>
    <t>Benson</t>
  </si>
  <si>
    <t>5506N</t>
  </si>
  <si>
    <t>00127W</t>
  </si>
  <si>
    <t>Newcastle</t>
  </si>
  <si>
    <t>5141N</t>
  </si>
  <si>
    <t>00024W</t>
  </si>
  <si>
    <t>5554N</t>
  </si>
  <si>
    <t>00422W</t>
  </si>
  <si>
    <t>B757</t>
  </si>
  <si>
    <t>5322N</t>
  </si>
  <si>
    <t>00212W</t>
  </si>
  <si>
    <t>5135N</t>
  </si>
  <si>
    <t>00015W</t>
  </si>
  <si>
    <t>05500</t>
  </si>
  <si>
    <t>00009W</t>
  </si>
  <si>
    <t>05000</t>
  </si>
  <si>
    <t>5052N</t>
  </si>
  <si>
    <t>09300</t>
  </si>
  <si>
    <t>Shoreham</t>
  </si>
  <si>
    <t>Civil Helicopter</t>
  </si>
  <si>
    <t>5339N</t>
  </si>
  <si>
    <t>00234W</t>
  </si>
  <si>
    <t>00900</t>
  </si>
  <si>
    <t>Wigan</t>
  </si>
  <si>
    <t>04800</t>
  </si>
  <si>
    <t>Europa</t>
  </si>
  <si>
    <t>00121W</t>
  </si>
  <si>
    <t>00200</t>
  </si>
  <si>
    <t>East Hanney</t>
  </si>
  <si>
    <t>00018W</t>
  </si>
  <si>
    <t>DR400</t>
  </si>
  <si>
    <t>00039W</t>
  </si>
  <si>
    <t>B787</t>
  </si>
  <si>
    <t>00027W</t>
  </si>
  <si>
    <t>Ockham</t>
  </si>
  <si>
    <t>00020W</t>
  </si>
  <si>
    <t>S92</t>
  </si>
  <si>
    <t>5454N</t>
  </si>
  <si>
    <t>00255W</t>
  </si>
  <si>
    <t>Carlisle</t>
  </si>
  <si>
    <t>5107N</t>
  </si>
  <si>
    <t>00013E</t>
  </si>
  <si>
    <t>04600</t>
  </si>
  <si>
    <t>5127N</t>
  </si>
  <si>
    <t>00040W</t>
  </si>
  <si>
    <t>02300</t>
  </si>
  <si>
    <t>5435N</t>
  </si>
  <si>
    <t>00249W</t>
  </si>
  <si>
    <t>Barton Fell</t>
  </si>
  <si>
    <t>5346N</t>
  </si>
  <si>
    <t>00301W</t>
  </si>
  <si>
    <t>Blackpool</t>
  </si>
  <si>
    <t>5159N</t>
  </si>
  <si>
    <t>00025E</t>
  </si>
  <si>
    <t>SF340</t>
  </si>
  <si>
    <t>5225N</t>
  </si>
  <si>
    <t>03200</t>
  </si>
  <si>
    <t>00014W</t>
  </si>
  <si>
    <t>5320N</t>
  </si>
  <si>
    <t>00147W</t>
  </si>
  <si>
    <t>01290</t>
  </si>
  <si>
    <t>Mam Tor, Castleton</t>
  </si>
  <si>
    <t>00021E</t>
  </si>
  <si>
    <t>12000</t>
  </si>
  <si>
    <t>00008W</t>
  </si>
  <si>
    <t>5222N</t>
  </si>
  <si>
    <t>00122W</t>
  </si>
  <si>
    <t>00012E</t>
  </si>
  <si>
    <t>00002W</t>
  </si>
  <si>
    <t>5136N</t>
  </si>
  <si>
    <t>00800</t>
  </si>
  <si>
    <t>Jabiru</t>
  </si>
  <si>
    <t>00308W</t>
  </si>
  <si>
    <t>01400</t>
  </si>
  <si>
    <t>CE560XL</t>
  </si>
  <si>
    <t>00018E</t>
  </si>
  <si>
    <t>Biggin Hill</t>
  </si>
  <si>
    <t>King Air</t>
  </si>
  <si>
    <t>5258N</t>
  </si>
  <si>
    <t>Cranwell</t>
  </si>
  <si>
    <t>A340</t>
  </si>
  <si>
    <t>00001E</t>
  </si>
  <si>
    <t>09000</t>
  </si>
  <si>
    <t>B747</t>
  </si>
  <si>
    <t>00254W</t>
  </si>
  <si>
    <t>Liverpool Airport</t>
  </si>
  <si>
    <t>DA-42</t>
  </si>
  <si>
    <t>5158N</t>
  </si>
  <si>
    <t>00140W</t>
  </si>
  <si>
    <t>Morton-in-Marsh</t>
  </si>
  <si>
    <t>00005E</t>
  </si>
  <si>
    <t>00003E</t>
  </si>
  <si>
    <t>00128W</t>
  </si>
  <si>
    <t>Nr Wantage</t>
  </si>
  <si>
    <t>5108N</t>
  </si>
  <si>
    <t>00056W</t>
  </si>
  <si>
    <t>00001W</t>
  </si>
  <si>
    <t>02700</t>
  </si>
  <si>
    <t>00007E</t>
  </si>
  <si>
    <t>Biggin Hold</t>
  </si>
  <si>
    <t>5144N</t>
  </si>
  <si>
    <t>B767</t>
  </si>
  <si>
    <t>00215W</t>
  </si>
  <si>
    <t>5140N</t>
  </si>
  <si>
    <t>Brookmans Park</t>
  </si>
  <si>
    <t>00257W</t>
  </si>
  <si>
    <t>33000</t>
  </si>
  <si>
    <t>Cardiff</t>
  </si>
  <si>
    <t>EC145</t>
  </si>
  <si>
    <t>Lippitts Hill</t>
  </si>
  <si>
    <t>5505N</t>
  </si>
  <si>
    <t>00137W</t>
  </si>
  <si>
    <t>Newcastle Airport</t>
  </si>
  <si>
    <t>00046W</t>
  </si>
  <si>
    <t>00055W</t>
  </si>
  <si>
    <t>10300</t>
  </si>
  <si>
    <t>CL605</t>
  </si>
  <si>
    <t>5149N</t>
  </si>
  <si>
    <t>London Luton</t>
  </si>
  <si>
    <t>Q400</t>
  </si>
  <si>
    <t>00146W</t>
  </si>
  <si>
    <t>5045N</t>
  </si>
  <si>
    <t>02400</t>
  </si>
  <si>
    <t>Bournemouth Airport</t>
  </si>
  <si>
    <t>00011W</t>
  </si>
  <si>
    <t>Tucano</t>
  </si>
  <si>
    <t>5413N</t>
  </si>
  <si>
    <t>00038W</t>
  </si>
  <si>
    <t>00503</t>
  </si>
  <si>
    <t>Vale of York</t>
  </si>
  <si>
    <t>C152</t>
  </si>
  <si>
    <t>5315N</t>
  </si>
  <si>
    <t>00057W</t>
  </si>
  <si>
    <t>00950</t>
  </si>
  <si>
    <t>Gamston</t>
  </si>
  <si>
    <t>5301N</t>
  </si>
  <si>
    <t>00131W</t>
  </si>
  <si>
    <t>5103N</t>
  </si>
  <si>
    <t>04500</t>
  </si>
  <si>
    <t>Chinoook</t>
  </si>
  <si>
    <t>00400</t>
  </si>
  <si>
    <t>5507N</t>
  </si>
  <si>
    <t>00656W</t>
  </si>
  <si>
    <t>Eglinton</t>
  </si>
  <si>
    <t>5046N</t>
  </si>
  <si>
    <t>00225W</t>
  </si>
  <si>
    <t>24000</t>
  </si>
  <si>
    <t>Jersey</t>
  </si>
  <si>
    <t>5137N</t>
  </si>
  <si>
    <t>5120N</t>
  </si>
  <si>
    <t>00008E</t>
  </si>
  <si>
    <t>09800</t>
  </si>
  <si>
    <t>00253W</t>
  </si>
  <si>
    <t>Colerne</t>
  </si>
  <si>
    <t>03500</t>
  </si>
  <si>
    <t>5536N</t>
  </si>
  <si>
    <t>00428W</t>
  </si>
  <si>
    <t>Kilmarnock</t>
  </si>
  <si>
    <t>B773ER</t>
  </si>
  <si>
    <t>04300</t>
  </si>
  <si>
    <t>5558N</t>
  </si>
  <si>
    <t>00306W</t>
  </si>
  <si>
    <t>03700</t>
  </si>
  <si>
    <t>Musselburgh</t>
  </si>
  <si>
    <t>00130W</t>
  </si>
  <si>
    <t>Faringdon</t>
  </si>
  <si>
    <t>C130</t>
  </si>
  <si>
    <t>Ladybower</t>
  </si>
  <si>
    <t>05200</t>
  </si>
  <si>
    <t>Olympic Park</t>
  </si>
  <si>
    <t>Ealing Park</t>
  </si>
  <si>
    <t>AA-1A</t>
  </si>
  <si>
    <t>5202N</t>
  </si>
  <si>
    <t>Henlow</t>
  </si>
  <si>
    <t>04200</t>
  </si>
  <si>
    <t>5156N</t>
  </si>
  <si>
    <t>5329N</t>
  </si>
  <si>
    <t>00214W</t>
  </si>
  <si>
    <t>08000</t>
  </si>
  <si>
    <t>10000</t>
  </si>
  <si>
    <t>5126N</t>
  </si>
  <si>
    <t>00058E</t>
  </si>
  <si>
    <t>06150</t>
  </si>
  <si>
    <t>00310</t>
  </si>
  <si>
    <t>Woking</t>
  </si>
  <si>
    <t>5124N</t>
  </si>
  <si>
    <t>00004W</t>
  </si>
  <si>
    <t>Biggin VOR</t>
  </si>
  <si>
    <t>5311N</t>
  </si>
  <si>
    <t>00413W</t>
  </si>
  <si>
    <t>Bangor</t>
  </si>
  <si>
    <t>B206</t>
  </si>
  <si>
    <t>London</t>
  </si>
  <si>
    <t>Squirrel</t>
  </si>
  <si>
    <t>5247N</t>
  </si>
  <si>
    <t>00244W</t>
  </si>
  <si>
    <t>Shawbury</t>
  </si>
  <si>
    <t>5054N</t>
  </si>
  <si>
    <t>00058W</t>
  </si>
  <si>
    <t>5243N</t>
  </si>
  <si>
    <t>00404W</t>
  </si>
  <si>
    <t>00160</t>
  </si>
  <si>
    <t>Barmouth Beach</t>
  </si>
  <si>
    <t>00033W</t>
  </si>
  <si>
    <t>Stoke Pogues</t>
  </si>
  <si>
    <t>06500</t>
  </si>
  <si>
    <t>Coningsby</t>
  </si>
  <si>
    <t>Eurostar</t>
  </si>
  <si>
    <t>5410N</t>
  </si>
  <si>
    <t>00242W</t>
  </si>
  <si>
    <t>Hest Bank</t>
  </si>
  <si>
    <t>5438N</t>
  </si>
  <si>
    <t>00157W</t>
  </si>
  <si>
    <t>00180</t>
  </si>
  <si>
    <t>TILNI Corridor</t>
  </si>
  <si>
    <t>00259W</t>
  </si>
  <si>
    <t>01550</t>
  </si>
  <si>
    <t>00209W</t>
  </si>
  <si>
    <t>5458N</t>
  </si>
  <si>
    <t>09500</t>
  </si>
  <si>
    <t>H125</t>
  </si>
  <si>
    <t>00047W</t>
  </si>
  <si>
    <t>Farnborough</t>
  </si>
  <si>
    <t>Hawk</t>
  </si>
  <si>
    <t>5005N</t>
  </si>
  <si>
    <t>00515W</t>
  </si>
  <si>
    <t>Culdrose</t>
  </si>
  <si>
    <t>5257N</t>
  </si>
  <si>
    <t>TNT VOR</t>
  </si>
  <si>
    <t>5200N</t>
  </si>
  <si>
    <t>00350</t>
  </si>
  <si>
    <t>South Beds</t>
  </si>
  <si>
    <t>5049N</t>
  </si>
  <si>
    <t>00027E</t>
  </si>
  <si>
    <t>5325N</t>
  </si>
  <si>
    <t>00251W</t>
  </si>
  <si>
    <t>Wildcat</t>
  </si>
  <si>
    <t>5111N</t>
  </si>
  <si>
    <t>00248W</t>
  </si>
  <si>
    <t>Glastonbury</t>
  </si>
  <si>
    <t>00870</t>
  </si>
  <si>
    <t>PA34</t>
  </si>
  <si>
    <t>00132W</t>
  </si>
  <si>
    <t>5232N</t>
  </si>
  <si>
    <t>00149W</t>
  </si>
  <si>
    <t>C402</t>
  </si>
  <si>
    <t>C550</t>
  </si>
  <si>
    <t>Northolt</t>
  </si>
  <si>
    <t>00252W</t>
  </si>
  <si>
    <t>5244N</t>
  </si>
  <si>
    <t>00228W</t>
  </si>
  <si>
    <t>Donnington</t>
  </si>
  <si>
    <t>00339W</t>
  </si>
  <si>
    <t>Edinburgh Airport</t>
  </si>
  <si>
    <t>00050W</t>
  </si>
  <si>
    <t>00053W</t>
  </si>
  <si>
    <t>05700</t>
  </si>
  <si>
    <t>AW189</t>
  </si>
  <si>
    <t>5048N</t>
  </si>
  <si>
    <t>Beaulieu</t>
  </si>
  <si>
    <t>00421W</t>
  </si>
  <si>
    <t>5741N</t>
  </si>
  <si>
    <t>Portsoy</t>
  </si>
  <si>
    <t>A139</t>
  </si>
  <si>
    <t>00101E</t>
  </si>
  <si>
    <t>Whitstable Bay</t>
  </si>
  <si>
    <t>F900</t>
  </si>
  <si>
    <t>00041W</t>
  </si>
  <si>
    <t>00011E</t>
  </si>
  <si>
    <t>Donna Nook AWR</t>
  </si>
  <si>
    <t>00330</t>
  </si>
  <si>
    <t>DA20</t>
  </si>
  <si>
    <t>5102N</t>
  </si>
  <si>
    <t>Butser Hill</t>
  </si>
  <si>
    <t>NK</t>
  </si>
  <si>
    <t>T67</t>
  </si>
  <si>
    <t>Redhill</t>
  </si>
  <si>
    <t>00005W</t>
  </si>
  <si>
    <t>00000W</t>
  </si>
  <si>
    <t>00033E</t>
  </si>
  <si>
    <t>Stapleford</t>
  </si>
  <si>
    <t>C177</t>
  </si>
  <si>
    <t>5305N</t>
  </si>
  <si>
    <t>CSDKK</t>
  </si>
  <si>
    <t>5343N</t>
  </si>
  <si>
    <t>14000</t>
  </si>
  <si>
    <t>Pole Hill</t>
  </si>
  <si>
    <t>C404</t>
  </si>
  <si>
    <t>00148W</t>
  </si>
  <si>
    <t>Morpeth</t>
  </si>
  <si>
    <t>5236N</t>
  </si>
  <si>
    <t>00102W</t>
  </si>
  <si>
    <t>Leicester</t>
  </si>
  <si>
    <t>00235W</t>
  </si>
  <si>
    <t>Chew Valley</t>
  </si>
  <si>
    <t>ATR75</t>
  </si>
  <si>
    <t>5112N</t>
  </si>
  <si>
    <t>00245W</t>
  </si>
  <si>
    <t>04700</t>
  </si>
  <si>
    <t>00320W</t>
  </si>
  <si>
    <t>5553N</t>
  </si>
  <si>
    <t>00323W</t>
  </si>
  <si>
    <t>Helicopter</t>
  </si>
  <si>
    <t>00202W</t>
  </si>
  <si>
    <t>Macclesfield Forest</t>
  </si>
  <si>
    <t>00021W</t>
  </si>
  <si>
    <t>11300</t>
  </si>
  <si>
    <t>5334N</t>
  </si>
  <si>
    <t>5147N</t>
  </si>
  <si>
    <t>00312W</t>
  </si>
  <si>
    <t>Ebbw Vale</t>
  </si>
  <si>
    <t>5056N</t>
  </si>
  <si>
    <t>5125N</t>
  </si>
  <si>
    <t>00218W</t>
  </si>
  <si>
    <t>5550N</t>
  </si>
  <si>
    <t>01040</t>
  </si>
  <si>
    <t>FA20</t>
  </si>
  <si>
    <t>5433N</t>
  </si>
  <si>
    <t>01460</t>
  </si>
  <si>
    <t>Durham Tees Valley</t>
  </si>
  <si>
    <t>5327N</t>
  </si>
  <si>
    <t>00158W</t>
  </si>
  <si>
    <t>18000</t>
  </si>
  <si>
    <t>Banbury</t>
  </si>
  <si>
    <t>5015N</t>
  </si>
  <si>
    <t>00508W</t>
  </si>
  <si>
    <t>Vans RV7</t>
  </si>
  <si>
    <t>5209N</t>
  </si>
  <si>
    <t>00109E</t>
  </si>
  <si>
    <t>Crowfield</t>
  </si>
  <si>
    <t>Falcon 20</t>
  </si>
  <si>
    <t>5504N</t>
  </si>
  <si>
    <t>Voyager</t>
  </si>
  <si>
    <t>5142N</t>
  </si>
  <si>
    <t>03400</t>
  </si>
  <si>
    <t>Brize Norton</t>
  </si>
  <si>
    <t>08500</t>
  </si>
  <si>
    <t>Leigh Flash VRP</t>
  </si>
  <si>
    <t>2 x Tornado</t>
  </si>
  <si>
    <t>5302N</t>
  </si>
  <si>
    <t>00230</t>
  </si>
  <si>
    <t>Newark</t>
  </si>
  <si>
    <t>00213W</t>
  </si>
  <si>
    <t>Dornier 328</t>
  </si>
  <si>
    <t>2 x Light Aircraft</t>
  </si>
  <si>
    <t>5053N</t>
  </si>
  <si>
    <t>Arundel</t>
  </si>
  <si>
    <t>PA31</t>
  </si>
  <si>
    <t>BN2P Islander</t>
  </si>
  <si>
    <t>5859N</t>
  </si>
  <si>
    <t>Kirkwall</t>
  </si>
  <si>
    <t>ASK21</t>
  </si>
  <si>
    <t>5151N</t>
  </si>
  <si>
    <t>London Gliding Club</t>
  </si>
  <si>
    <t>00019W</t>
  </si>
  <si>
    <t>0053W</t>
  </si>
  <si>
    <t>2 x F15</t>
  </si>
  <si>
    <t>5042N</t>
  </si>
  <si>
    <t>00353W</t>
  </si>
  <si>
    <t>Oakhamton</t>
  </si>
  <si>
    <t>EC135</t>
  </si>
  <si>
    <t>00052W</t>
  </si>
  <si>
    <t>Winslow</t>
  </si>
  <si>
    <t>F15</t>
  </si>
  <si>
    <t>RAF Lakenheath</t>
  </si>
  <si>
    <t>Falcon 2000</t>
  </si>
  <si>
    <t>00012W</t>
  </si>
  <si>
    <t>RAF Northolt</t>
  </si>
  <si>
    <t>5312N</t>
  </si>
  <si>
    <t>00159W</t>
  </si>
  <si>
    <t>B744</t>
  </si>
  <si>
    <t>5115N</t>
  </si>
  <si>
    <t>5306N</t>
  </si>
  <si>
    <t>5034N</t>
  </si>
  <si>
    <t>00455W</t>
  </si>
  <si>
    <t>00070</t>
  </si>
  <si>
    <t>Polzeath</t>
  </si>
  <si>
    <t>E195</t>
  </si>
  <si>
    <t>00317W</t>
  </si>
  <si>
    <t>Exeter</t>
  </si>
  <si>
    <t>5206N</t>
  </si>
  <si>
    <t>00360</t>
  </si>
  <si>
    <t>Guilden Morden</t>
  </si>
  <si>
    <t>Luton Airport</t>
  </si>
  <si>
    <t>02050</t>
  </si>
  <si>
    <t>5316N</t>
  </si>
  <si>
    <t>Kingsley</t>
  </si>
  <si>
    <t>00028W</t>
  </si>
  <si>
    <t>DH84</t>
  </si>
  <si>
    <t>Bovingdon</t>
  </si>
  <si>
    <t>Liberty XL2</t>
  </si>
  <si>
    <t>00004E</t>
  </si>
  <si>
    <t>Biggin</t>
  </si>
  <si>
    <t>Chippenham</t>
  </si>
  <si>
    <t>5150N</t>
  </si>
  <si>
    <t>00153W</t>
  </si>
  <si>
    <t>PC12</t>
  </si>
  <si>
    <t>Denham</t>
  </si>
  <si>
    <t>5347N</t>
  </si>
  <si>
    <t>Garforth</t>
  </si>
  <si>
    <t>5134N</t>
  </si>
  <si>
    <t>C56X</t>
  </si>
  <si>
    <t>Guildford</t>
  </si>
  <si>
    <t>5250N</t>
  </si>
  <si>
    <t>00129W</t>
  </si>
  <si>
    <t>MD900</t>
  </si>
  <si>
    <t>00000</t>
  </si>
  <si>
    <t>RV-8</t>
  </si>
  <si>
    <t>01850</t>
  </si>
  <si>
    <t>South Yately</t>
  </si>
  <si>
    <t>00026W</t>
  </si>
  <si>
    <t>00106W</t>
  </si>
  <si>
    <t>15500</t>
  </si>
  <si>
    <t>Doncaster</t>
  </si>
  <si>
    <t>A388</t>
  </si>
  <si>
    <t>5319N</t>
  </si>
  <si>
    <t>00224W</t>
  </si>
  <si>
    <t>AW169</t>
  </si>
  <si>
    <t>A330</t>
  </si>
  <si>
    <t>Nanchang CJ6</t>
  </si>
  <si>
    <t>00115W</t>
  </si>
  <si>
    <t>Popham</t>
  </si>
  <si>
    <t>Osterley Park</t>
  </si>
  <si>
    <t>Embraer 145</t>
  </si>
  <si>
    <t>Freensham Green</t>
  </si>
  <si>
    <t>5448N</t>
  </si>
  <si>
    <t>00250W</t>
  </si>
  <si>
    <t>AGPED</t>
  </si>
  <si>
    <t>5215N</t>
  </si>
  <si>
    <t>00328</t>
  </si>
  <si>
    <t>Stowmarket</t>
  </si>
  <si>
    <t>Twin Aircraft</t>
  </si>
  <si>
    <t>5432N</t>
  </si>
  <si>
    <t>00155W</t>
  </si>
  <si>
    <t>Barnard Castle</t>
  </si>
  <si>
    <t>BE90</t>
  </si>
  <si>
    <t>5234N</t>
  </si>
  <si>
    <t>G450</t>
  </si>
  <si>
    <t>00035E</t>
  </si>
  <si>
    <t>E550</t>
  </si>
  <si>
    <t>FA7X</t>
  </si>
  <si>
    <t>00112W</t>
  </si>
  <si>
    <t>00207W</t>
  </si>
  <si>
    <t>Salisbury Plain</t>
  </si>
  <si>
    <t>00204W</t>
  </si>
  <si>
    <t>ATR72</t>
  </si>
  <si>
    <t>00258W</t>
  </si>
  <si>
    <t>5256N</t>
  </si>
  <si>
    <t>00116W</t>
  </si>
  <si>
    <t>02080</t>
  </si>
  <si>
    <t>Trowell</t>
  </si>
  <si>
    <t>04400</t>
  </si>
  <si>
    <t>5044N</t>
  </si>
  <si>
    <t>00322W</t>
  </si>
  <si>
    <t>Exeter Airport</t>
  </si>
  <si>
    <t>06200</t>
  </si>
  <si>
    <t>00014E</t>
  </si>
  <si>
    <t>20000</t>
  </si>
  <si>
    <t>ROPMU</t>
  </si>
  <si>
    <t>5116N</t>
  </si>
  <si>
    <t>00117E</t>
  </si>
  <si>
    <t>Ash (near Sandwich)</t>
  </si>
  <si>
    <t>5153N</t>
  </si>
  <si>
    <t>North Tuddenham</t>
  </si>
  <si>
    <t>Sidcup</t>
  </si>
  <si>
    <t>CS1</t>
  </si>
  <si>
    <t>Wittering</t>
  </si>
  <si>
    <t>00326W</t>
  </si>
  <si>
    <t>St Athan</t>
  </si>
  <si>
    <t>00059W</t>
  </si>
  <si>
    <t>East Midlands Airport</t>
  </si>
  <si>
    <t>CS3</t>
  </si>
  <si>
    <t>00220W</t>
  </si>
  <si>
    <t>00016E</t>
  </si>
  <si>
    <t>OKVIK</t>
  </si>
  <si>
    <t>Prefect</t>
  </si>
  <si>
    <t>5249N</t>
  </si>
  <si>
    <t>07200</t>
  </si>
  <si>
    <t>Spalding</t>
  </si>
  <si>
    <t>07300</t>
  </si>
  <si>
    <t>UMLAT</t>
  </si>
  <si>
    <t>5354N</t>
  </si>
  <si>
    <t>13000</t>
  </si>
  <si>
    <t>5204N</t>
  </si>
  <si>
    <t>00118E</t>
  </si>
  <si>
    <t>Martlesham Creek</t>
  </si>
  <si>
    <t>CSDRW</t>
  </si>
  <si>
    <t>5211N</t>
  </si>
  <si>
    <t>00540</t>
  </si>
  <si>
    <t>Twinwoods</t>
  </si>
  <si>
    <t>5425N</t>
  </si>
  <si>
    <t>00520W</t>
  </si>
  <si>
    <t>11100</t>
  </si>
  <si>
    <t>Portavogie</t>
  </si>
  <si>
    <t>00256W</t>
  </si>
  <si>
    <t>03800</t>
  </si>
  <si>
    <t>PA18</t>
  </si>
  <si>
    <t>5626N</t>
  </si>
  <si>
    <t>00324W</t>
  </si>
  <si>
    <t>Perth</t>
  </si>
  <si>
    <t>00049W</t>
  </si>
  <si>
    <t>01020</t>
  </si>
  <si>
    <t>Saab 2000</t>
  </si>
  <si>
    <t>5545N</t>
  </si>
  <si>
    <t>00438W</t>
  </si>
  <si>
    <t>00103E</t>
  </si>
  <si>
    <t>5019N</t>
  </si>
  <si>
    <t>00457W</t>
  </si>
  <si>
    <t>Ladock, Cornwall</t>
  </si>
  <si>
    <t>5604N</t>
  </si>
  <si>
    <t>00315W</t>
  </si>
  <si>
    <t>00045E</t>
  </si>
  <si>
    <t>E175/E195</t>
  </si>
  <si>
    <t>00420W</t>
  </si>
  <si>
    <t>00044W</t>
  </si>
  <si>
    <t>Chichester</t>
  </si>
  <si>
    <t>Typhoon</t>
  </si>
  <si>
    <t>15000</t>
  </si>
  <si>
    <t>Grimsby</t>
  </si>
  <si>
    <t>C406</t>
  </si>
  <si>
    <t>00100W</t>
  </si>
  <si>
    <t>06700</t>
  </si>
  <si>
    <t>Towcester</t>
  </si>
  <si>
    <t>B788</t>
  </si>
  <si>
    <t>03300</t>
  </si>
  <si>
    <t>Oakham</t>
  </si>
  <si>
    <t>Gulfstream 5</t>
  </si>
  <si>
    <t>B772</t>
  </si>
  <si>
    <t>5057N</t>
  </si>
  <si>
    <t>00250</t>
  </si>
  <si>
    <t>NONVA</t>
  </si>
  <si>
    <t>5342N</t>
  </si>
  <si>
    <t>00142W</t>
  </si>
  <si>
    <t>AT76</t>
  </si>
  <si>
    <t>07800</t>
  </si>
  <si>
    <t>Avonmouth VRP</t>
  </si>
  <si>
    <t>5105N</t>
  </si>
  <si>
    <t>00035W</t>
  </si>
  <si>
    <t>Warwick</t>
  </si>
  <si>
    <t>00113W</t>
  </si>
  <si>
    <t>5328N</t>
  </si>
  <si>
    <t>Ventus</t>
  </si>
  <si>
    <t>M54 Jn3</t>
  </si>
  <si>
    <t>BE76</t>
  </si>
  <si>
    <t>00107W</t>
  </si>
  <si>
    <t>Compton</t>
  </si>
  <si>
    <t>09540</t>
  </si>
  <si>
    <t>B789</t>
  </si>
  <si>
    <t>B775</t>
  </si>
  <si>
    <t>5555N</t>
  </si>
  <si>
    <t>00303W</t>
  </si>
  <si>
    <t>5104N</t>
  </si>
  <si>
    <t>00028E</t>
  </si>
  <si>
    <t>Chelmsford</t>
  </si>
  <si>
    <t>5227N</t>
  </si>
  <si>
    <t>00145W</t>
  </si>
  <si>
    <t>Eurofox</t>
  </si>
  <si>
    <t>5353N</t>
  </si>
  <si>
    <t>Pocklington</t>
  </si>
  <si>
    <t>Bishops Waltham</t>
  </si>
  <si>
    <t>5356N</t>
  </si>
  <si>
    <t>02900</t>
  </si>
  <si>
    <t>C180</t>
  </si>
  <si>
    <t>Harlow</t>
  </si>
  <si>
    <t>5602N</t>
  </si>
  <si>
    <t>00327W</t>
  </si>
  <si>
    <t>Stansted</t>
  </si>
  <si>
    <t>Avro RJ</t>
  </si>
  <si>
    <t>Boscombe Down</t>
  </si>
  <si>
    <t>Saab 340</t>
  </si>
  <si>
    <t>5344N</t>
  </si>
  <si>
    <t>Dash 8</t>
  </si>
  <si>
    <t>03420</t>
  </si>
  <si>
    <t>00221W</t>
  </si>
  <si>
    <t>Dorchester</t>
  </si>
  <si>
    <t>5331N</t>
  </si>
  <si>
    <t>00217W</t>
  </si>
  <si>
    <t>Salford</t>
  </si>
  <si>
    <t>00103W</t>
  </si>
  <si>
    <t>Finmere</t>
  </si>
  <si>
    <t>5510N</t>
  </si>
  <si>
    <t>00649W</t>
  </si>
  <si>
    <t>Downhill</t>
  </si>
  <si>
    <t>5542N</t>
  </si>
  <si>
    <t>RAF Coningsby</t>
  </si>
  <si>
    <t>00136E</t>
  </si>
  <si>
    <t>25000</t>
  </si>
  <si>
    <t>LOGAN</t>
  </si>
  <si>
    <t>BRASO</t>
  </si>
  <si>
    <t>5224N</t>
  </si>
  <si>
    <t>00126W</t>
  </si>
  <si>
    <t>Daventry</t>
  </si>
  <si>
    <t>5603N</t>
  </si>
  <si>
    <t>00304W</t>
  </si>
  <si>
    <t>DA40</t>
  </si>
  <si>
    <t>Cranfield</t>
  </si>
  <si>
    <t>Global Express</t>
  </si>
  <si>
    <t xml:space="preserve">London Heathrow </t>
  </si>
  <si>
    <t>PA15</t>
  </si>
  <si>
    <t>Corsham</t>
  </si>
  <si>
    <t>CL60</t>
  </si>
  <si>
    <t>Embraer 170</t>
  </si>
  <si>
    <t>Romford</t>
  </si>
  <si>
    <t>Embraer 175</t>
  </si>
  <si>
    <t>5233N</t>
  </si>
  <si>
    <t>Wakefield</t>
  </si>
  <si>
    <t>Gravesend</t>
  </si>
  <si>
    <t>5332N</t>
  </si>
  <si>
    <t>5152N</t>
  </si>
  <si>
    <t>01560</t>
  </si>
  <si>
    <t>5220N</t>
  </si>
  <si>
    <t>00356W</t>
  </si>
  <si>
    <t>Swansea</t>
  </si>
  <si>
    <t>Yeovilton</t>
  </si>
  <si>
    <t>SK92</t>
  </si>
  <si>
    <t>5716N</t>
  </si>
  <si>
    <t>Aberdeen</t>
  </si>
  <si>
    <t>5423N</t>
  </si>
  <si>
    <t>31000</t>
  </si>
  <si>
    <t>SUBUK</t>
  </si>
  <si>
    <t>5345N</t>
  </si>
  <si>
    <t>00240W</t>
  </si>
  <si>
    <t>Preston</t>
  </si>
  <si>
    <t>5627N</t>
  </si>
  <si>
    <t>Broughty Castle</t>
  </si>
  <si>
    <t>Alexandra Palace</t>
  </si>
  <si>
    <t>00109W</t>
  </si>
  <si>
    <t>Silverstone</t>
  </si>
  <si>
    <t>00111W</t>
  </si>
  <si>
    <t>Sheffield</t>
  </si>
  <si>
    <t>00144W</t>
  </si>
  <si>
    <t>Helo</t>
  </si>
  <si>
    <t>Kite</t>
  </si>
  <si>
    <t xml:space="preserve">5229N </t>
  </si>
  <si>
    <t>Bexhill-on-Sea</t>
  </si>
  <si>
    <t>Embraer 190</t>
  </si>
  <si>
    <t>SODVU</t>
  </si>
  <si>
    <t>5348N</t>
  </si>
  <si>
    <t>00134W</t>
  </si>
  <si>
    <t>00156W</t>
  </si>
  <si>
    <t>Pilatus PC21</t>
  </si>
  <si>
    <t>Cabri</t>
  </si>
  <si>
    <t xml:space="preserve">5025N </t>
  </si>
  <si>
    <t>00403W</t>
  </si>
  <si>
    <t>Plympton</t>
  </si>
  <si>
    <t xml:space="preserve">5120N </t>
  </si>
  <si>
    <t>Gatwick</t>
  </si>
  <si>
    <t>5318N</t>
  </si>
  <si>
    <t>00390</t>
  </si>
  <si>
    <t>Gamston ATZ</t>
  </si>
  <si>
    <t>5439N</t>
  </si>
  <si>
    <t>000131W</t>
  </si>
  <si>
    <t>Newton Aycliffe</t>
  </si>
  <si>
    <t>00154W</t>
  </si>
  <si>
    <t>Shadow</t>
  </si>
  <si>
    <t>N5046</t>
  </si>
  <si>
    <t>N5500</t>
  </si>
  <si>
    <t>00720W</t>
  </si>
  <si>
    <t>Londonderry</t>
  </si>
  <si>
    <t>AS355</t>
  </si>
  <si>
    <t>N5131</t>
  </si>
  <si>
    <t>E00042</t>
  </si>
  <si>
    <t xml:space="preserve">N5626 </t>
  </si>
  <si>
    <t>Perth ATZ</t>
  </si>
  <si>
    <t>N5129</t>
  </si>
  <si>
    <t>W00011</t>
  </si>
  <si>
    <t>London CTR</t>
  </si>
  <si>
    <t>N5124</t>
  </si>
  <si>
    <t>W00032</t>
  </si>
  <si>
    <t>05100</t>
  </si>
  <si>
    <t>LTMA</t>
  </si>
  <si>
    <t>C172</t>
  </si>
  <si>
    <t>N5435</t>
  </si>
  <si>
    <t>W00554</t>
  </si>
  <si>
    <t>Scottish FIR</t>
  </si>
  <si>
    <t>W00023</t>
  </si>
  <si>
    <t>C560XL</t>
  </si>
  <si>
    <t>N5152</t>
  </si>
  <si>
    <t>E00011</t>
  </si>
  <si>
    <t>09100</t>
  </si>
  <si>
    <t>London TMA</t>
  </si>
  <si>
    <t>N5132</t>
  </si>
  <si>
    <t>E00002</t>
  </si>
  <si>
    <t>05400</t>
  </si>
  <si>
    <t>N5254</t>
  </si>
  <si>
    <t>W00115</t>
  </si>
  <si>
    <t>East Midlands CTR</t>
  </si>
  <si>
    <t>EMB505</t>
  </si>
  <si>
    <t>N5217</t>
  </si>
  <si>
    <t>W00134</t>
  </si>
  <si>
    <t>Birmingham CTA</t>
  </si>
  <si>
    <t>Leeds CTR</t>
  </si>
  <si>
    <t>N5327</t>
  </si>
  <si>
    <t>W00225</t>
  </si>
  <si>
    <t>Manchester TMA</t>
  </si>
  <si>
    <t>N5128</t>
  </si>
  <si>
    <t>W00018</t>
  </si>
  <si>
    <t>EC315</t>
  </si>
  <si>
    <t>N5706</t>
  </si>
  <si>
    <t>W00207</t>
  </si>
  <si>
    <t>Aberdeen CTR</t>
  </si>
  <si>
    <t>W00204</t>
  </si>
  <si>
    <t>Mancheter CTR</t>
  </si>
  <si>
    <t>E00015</t>
  </si>
  <si>
    <t>Stansted CTR</t>
  </si>
  <si>
    <t>FR20</t>
  </si>
  <si>
    <t>N5126</t>
  </si>
  <si>
    <t>03600</t>
  </si>
  <si>
    <t>N5232</t>
  </si>
  <si>
    <t>W00145</t>
  </si>
  <si>
    <t>Birmingham CTR</t>
  </si>
  <si>
    <t>N5120</t>
  </si>
  <si>
    <t>W00036</t>
  </si>
  <si>
    <t>N5130</t>
  </si>
  <si>
    <t>W00047</t>
  </si>
  <si>
    <t>White Waltham ATZ</t>
  </si>
  <si>
    <t xml:space="preserve">N5127 </t>
  </si>
  <si>
    <t>W0004</t>
  </si>
  <si>
    <t>N5100</t>
  </si>
  <si>
    <t>W00221</t>
  </si>
  <si>
    <t>London FIR</t>
  </si>
  <si>
    <t>N5028</t>
  </si>
  <si>
    <t>W00413</t>
  </si>
  <si>
    <t>Cirrus 22T</t>
  </si>
  <si>
    <t>N5118</t>
  </si>
  <si>
    <t>E00001</t>
  </si>
  <si>
    <t>E00035</t>
  </si>
  <si>
    <t>4000</t>
  </si>
  <si>
    <t>W00024</t>
  </si>
  <si>
    <t>A400</t>
  </si>
  <si>
    <t>N5421</t>
  </si>
  <si>
    <t>W00255</t>
  </si>
  <si>
    <t>N5138</t>
  </si>
  <si>
    <t>W00020</t>
  </si>
  <si>
    <t>UK Reported UAS Strikes</t>
  </si>
  <si>
    <t>DA 40</t>
  </si>
  <si>
    <t>N5216</t>
  </si>
  <si>
    <t>W00044</t>
  </si>
  <si>
    <t>Location</t>
  </si>
  <si>
    <t>Height</t>
  </si>
  <si>
    <t>Report Source</t>
  </si>
  <si>
    <t>W00025</t>
  </si>
  <si>
    <t>Pioneer 300 (F-GSBM) vs Valenta Ray X</t>
  </si>
  <si>
    <t>Upton-upon-Severn</t>
  </si>
  <si>
    <t>~600ft</t>
  </si>
  <si>
    <t>AAIB 2018 Annual Report</t>
  </si>
  <si>
    <t>N5142</t>
  </si>
  <si>
    <t>W00305</t>
  </si>
  <si>
    <t>Robin DR400 (G-OFPA) vs SAS Wildthing model glider</t>
  </si>
  <si>
    <t>220-320ft</t>
  </si>
  <si>
    <t>W00137</t>
  </si>
  <si>
    <t>BA A320 (G-EUYP - BAW27G) vs Unknown</t>
  </si>
  <si>
    <t>Heathrow</t>
  </si>
  <si>
    <t>1700ft</t>
  </si>
  <si>
    <t>CAA MOR 201604902 unconfirmed</t>
  </si>
  <si>
    <t>N5115</t>
  </si>
  <si>
    <t>W00150</t>
  </si>
  <si>
    <t>SPTA</t>
  </si>
  <si>
    <t>BA146</t>
  </si>
  <si>
    <t>N5137</t>
  </si>
  <si>
    <t>W00007</t>
  </si>
  <si>
    <t>W00050</t>
  </si>
  <si>
    <t>Numbers of Drone Operator reported Airprox (associated 'Aircraft' highlighted in red bold)</t>
  </si>
  <si>
    <t>Cessna 406</t>
  </si>
  <si>
    <t>W00243</t>
  </si>
  <si>
    <t>Bristol CTR</t>
  </si>
  <si>
    <t>W00021</t>
  </si>
  <si>
    <t>Londom CTR</t>
  </si>
  <si>
    <t>N5608</t>
  </si>
  <si>
    <t>W00323</t>
  </si>
  <si>
    <t>TB10</t>
  </si>
  <si>
    <t>N5055</t>
  </si>
  <si>
    <t>W00125</t>
  </si>
  <si>
    <t>Southampto CTR</t>
  </si>
  <si>
    <t>W00003</t>
  </si>
  <si>
    <t>London/City CTR</t>
  </si>
  <si>
    <t>Robin</t>
  </si>
  <si>
    <t>00020</t>
  </si>
  <si>
    <t>N5149</t>
  </si>
  <si>
    <t>W00216</t>
  </si>
  <si>
    <t>Unknown ac</t>
  </si>
  <si>
    <t>N5429</t>
  </si>
  <si>
    <t>W00526</t>
  </si>
  <si>
    <t>AA5</t>
  </si>
  <si>
    <t>N5248</t>
  </si>
  <si>
    <t>W00049</t>
  </si>
  <si>
    <t>N5147</t>
  </si>
  <si>
    <t>W00045</t>
  </si>
  <si>
    <t>Halton ATZ</t>
  </si>
  <si>
    <t>N5601</t>
  </si>
  <si>
    <t>W00311</t>
  </si>
  <si>
    <t>Edinburgh CTR</t>
  </si>
  <si>
    <t>Texan T1</t>
  </si>
  <si>
    <t>Historic Summary</t>
  </si>
  <si>
    <t>N5134</t>
  </si>
  <si>
    <t>W00009</t>
  </si>
  <si>
    <t>Total</t>
  </si>
  <si>
    <t>BE200</t>
  </si>
  <si>
    <t>N5153</t>
  </si>
  <si>
    <t>E00014</t>
  </si>
  <si>
    <t>Stanstead CTR</t>
  </si>
  <si>
    <t>Interactive Pivot Table</t>
  </si>
  <si>
    <t>BE20</t>
  </si>
  <si>
    <t>N5330</t>
  </si>
  <si>
    <t>W00210</t>
  </si>
  <si>
    <t>Manchester CTR</t>
  </si>
  <si>
    <t>A220</t>
  </si>
  <si>
    <t>W00006</t>
  </si>
  <si>
    <t>Percentage Distribution by Type</t>
  </si>
  <si>
    <t>N5240</t>
  </si>
  <si>
    <t>W00059</t>
  </si>
  <si>
    <t>06100</t>
  </si>
  <si>
    <t>E Mids CTA</t>
  </si>
  <si>
    <t>Count of Airprox No</t>
  </si>
  <si>
    <t>Column Labels</t>
  </si>
  <si>
    <t>N5250</t>
  </si>
  <si>
    <t>W00110</t>
  </si>
  <si>
    <t>E Mids CTR</t>
  </si>
  <si>
    <t>Row Labels</t>
  </si>
  <si>
    <t>(blank)</t>
  </si>
  <si>
    <t>Grand Total</t>
  </si>
  <si>
    <t>N5322</t>
  </si>
  <si>
    <t>W00127</t>
  </si>
  <si>
    <t>C208</t>
  </si>
  <si>
    <t>N5110</t>
  </si>
  <si>
    <t>E00039</t>
  </si>
  <si>
    <t>Emb 175</t>
  </si>
  <si>
    <t>N5325</t>
  </si>
  <si>
    <t>W00131</t>
  </si>
  <si>
    <t>19000</t>
  </si>
  <si>
    <t>C525</t>
  </si>
  <si>
    <t>N5122</t>
  </si>
  <si>
    <t>E00019</t>
  </si>
  <si>
    <t>SportCruiser</t>
  </si>
  <si>
    <t>N5257</t>
  </si>
  <si>
    <t>W00315</t>
  </si>
  <si>
    <t>C680</t>
  </si>
  <si>
    <t>E00022</t>
  </si>
  <si>
    <t>N5554</t>
  </si>
  <si>
    <t>W00042</t>
  </si>
  <si>
    <t>Glasgow CTR</t>
  </si>
  <si>
    <t>N5434</t>
  </si>
  <si>
    <t>W00113</t>
  </si>
  <si>
    <t>00196</t>
  </si>
  <si>
    <t>Teeside CTR</t>
  </si>
  <si>
    <t>E00009</t>
  </si>
  <si>
    <t>Manchester CTA</t>
  </si>
  <si>
    <t>Quik GTR</t>
  </si>
  <si>
    <t>N5111</t>
  </si>
  <si>
    <t>E00023</t>
  </si>
  <si>
    <t>N5426</t>
  </si>
  <si>
    <t>W00126</t>
  </si>
  <si>
    <t>INSERT ROWS ABOVE THIS LINE TO CAPTURE DATA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</si>
  <si>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</si>
  <si>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</si>
  <si>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</si>
  <si>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</si>
  <si>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</si>
  <si>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</si>
  <si>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</si>
  <si>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</si>
  <si>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</si>
  <si>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</si>
  <si>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</si>
  <si>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</si>
  <si>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Up to Airprox</t>
  </si>
  <si>
    <t>Previous 5-yr's Average</t>
  </si>
  <si>
    <t>Relevant legislation</t>
  </si>
  <si>
    <t>All drones restricted to less than 400ft unless approved</t>
  </si>
  <si>
    <t>All drones to be greater than 1km from airfield boundaries</t>
  </si>
  <si>
    <t>ANO change with FRZs incorporated</t>
  </si>
  <si>
    <t>NYA</t>
  </si>
  <si>
    <t>Altitude Blocks</t>
  </si>
  <si>
    <t>Data updated up to Airprox</t>
  </si>
  <si>
    <t>0-500</t>
  </si>
  <si>
    <t>501-1000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</si>
  <si>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</si>
  <si>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</si>
  <si>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</si>
  <si>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</si>
  <si>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</si>
  <si>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</si>
  <si>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</si>
  <si>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</si>
  <si>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9001-10000</t>
  </si>
  <si>
    <t>10001-11000</t>
  </si>
  <si>
    <t>11001-12000</t>
  </si>
  <si>
    <t>12001-13000</t>
  </si>
  <si>
    <t>13001-14000</t>
  </si>
  <si>
    <t>14001-15000</t>
  </si>
  <si>
    <t>15001-16000</t>
  </si>
  <si>
    <t>16001-17000</t>
  </si>
  <si>
    <t>17001-18000</t>
  </si>
  <si>
    <t>&gt;18000</t>
  </si>
  <si>
    <t>Altitude data automatically populates from the 0-500 worksheet</t>
  </si>
  <si>
    <t>0-1000</t>
  </si>
  <si>
    <t>C182</t>
  </si>
  <si>
    <t>N5141</t>
  </si>
  <si>
    <t>E00027</t>
  </si>
  <si>
    <t>N5150</t>
  </si>
  <si>
    <t>10500</t>
  </si>
  <si>
    <t>N5133</t>
  </si>
  <si>
    <t>N5350</t>
  </si>
  <si>
    <t>W00138</t>
  </si>
  <si>
    <t>LBA CTR</t>
  </si>
  <si>
    <t>N5452</t>
  </si>
  <si>
    <t>W00135</t>
  </si>
  <si>
    <t>Borders CTA</t>
  </si>
  <si>
    <t>N5503</t>
  </si>
  <si>
    <t>W00139</t>
  </si>
  <si>
    <t>00450</t>
  </si>
  <si>
    <t>Newcastle CTR</t>
  </si>
  <si>
    <t>N5320</t>
  </si>
  <si>
    <t>W002116</t>
  </si>
  <si>
    <t>N5148</t>
  </si>
  <si>
    <t>E00017</t>
  </si>
  <si>
    <t>N5324</t>
  </si>
  <si>
    <t>W00053</t>
  </si>
  <si>
    <t>AW109</t>
  </si>
  <si>
    <t>Skyranger</t>
  </si>
  <si>
    <t>W00016</t>
  </si>
  <si>
    <t>W00033</t>
  </si>
  <si>
    <t>N5447</t>
  </si>
  <si>
    <t>N5200</t>
  </si>
  <si>
    <t>W00028</t>
  </si>
  <si>
    <t>N5243</t>
  </si>
  <si>
    <t>N5109</t>
  </si>
  <si>
    <t>N5219</t>
  </si>
  <si>
    <t>W00136</t>
  </si>
  <si>
    <t>N5306</t>
  </si>
  <si>
    <t>09700</t>
  </si>
  <si>
    <t>Daventry CTA</t>
  </si>
  <si>
    <t>N5508</t>
  </si>
  <si>
    <t>W00412</t>
  </si>
  <si>
    <t>N5538</t>
  </si>
  <si>
    <t>W00146</t>
  </si>
  <si>
    <t>W00545</t>
  </si>
  <si>
    <t>Belfast/City CTA</t>
  </si>
  <si>
    <t>N5555</t>
  </si>
  <si>
    <t>W00420</t>
  </si>
  <si>
    <t>N5439</t>
  </si>
  <si>
    <t>W00549</t>
  </si>
  <si>
    <t>Belfast/City CTR</t>
  </si>
  <si>
    <t>H145</t>
  </si>
  <si>
    <t>N5341</t>
  </si>
  <si>
    <t>N5348</t>
  </si>
  <si>
    <t>Jetstream</t>
  </si>
  <si>
    <t>A109</t>
  </si>
  <si>
    <t>Hang Glider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</si>
</sst>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" fontId="0" fillId="0" borderId="1" xfId="1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" fontId="0" fillId="0" borderId="1" xfId="0" applyNumberFormat="1" applyFont="1" applyBorder="1" applyAlignment="1" applyProtection="1">
      <alignment horizontal="left" vertical="center"/>
      <protection locked="0"/>
    </xf>
    <xf numFmtId="1" fontId="0" fillId="2" borderId="1" xfId="1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1" fontId="0" fillId="2" borderId="1" xfId="0" applyNumberFormat="1" applyFont="1" applyFill="1" applyBorder="1" applyAlignment="1" applyProtection="1">
      <alignment horizontal="left" vertical="center"/>
      <protection locked="0"/>
    </xf>
    <xf numFmtId="1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14" fontId="0" fillId="4" borderId="1" xfId="0" applyNumberFormat="1" applyFont="1" applyFill="1" applyBorder="1" applyAlignment="1">
      <alignment horizontal="left"/>
    </xf>
    <xf numFmtId="14" fontId="0" fillId="5" borderId="1" xfId="0" applyNumberFormat="1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1" xfId="1" applyNumberFormat="1" applyFont="1" applyBorder="1" applyAlignment="1" applyProtection="1">
      <alignment horizontal="left" vertical="center"/>
      <protection locked="0"/>
    </xf>
    <xf numFmtId="14" fontId="0" fillId="2" borderId="1" xfId="1" applyNumberFormat="1" applyFont="1" applyFill="1" applyBorder="1" applyAlignment="1" applyProtection="1">
      <alignment horizontal="left" vertical="center"/>
      <protection locked="0"/>
    </xf>
    <xf numFmtId="14" fontId="0" fillId="0" borderId="1" xfId="0" applyNumberFormat="1" applyFont="1" applyBorder="1" applyAlignment="1" applyProtection="1">
      <alignment horizontal="left" vertical="center"/>
      <protection locked="0"/>
    </xf>
    <xf numFmtId="14" fontId="0" fillId="2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3" xfId="0" applyFont="1" applyBorder="1" applyAlignment="1">
      <alignment horizontal="left"/>
    </xf>
    <xf numFmtId="14" fontId="0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4" borderId="2" xfId="0" applyFont="1" applyFill="1" applyBorder="1" applyAlignment="1">
      <alignment horizontal="left"/>
    </xf>
    <xf numFmtId="14" fontId="0" fillId="4" borderId="2" xfId="0" applyNumberFormat="1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1" fontId="0" fillId="0" borderId="3" xfId="1" applyNumberFormat="1" applyFont="1" applyBorder="1" applyAlignment="1" applyProtection="1">
      <alignment horizontal="left" vertical="center"/>
      <protection locked="0"/>
    </xf>
    <xf numFmtId="14" fontId="0" fillId="0" borderId="3" xfId="1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1" fontId="0" fillId="2" borderId="2" xfId="0" applyNumberFormat="1" applyFont="1" applyFill="1" applyBorder="1" applyAlignment="1" applyProtection="1">
      <alignment horizontal="left" vertical="center"/>
      <protection locked="0"/>
    </xf>
    <xf numFmtId="14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" fontId="0" fillId="0" borderId="4" xfId="0" applyNumberFormat="1" applyFont="1" applyFill="1" applyBorder="1" applyAlignment="1" applyProtection="1">
      <alignment horizontal="left" vertical="center"/>
      <protection locked="0"/>
    </xf>
    <xf numFmtId="14" fontId="0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left" vertical="center"/>
      <protection locked="0"/>
    </xf>
    <xf numFmtId="14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>
      <alignment horizontal="left"/>
    </xf>
    <xf numFmtId="14" fontId="0" fillId="6" borderId="1" xfId="0" applyNumberForma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0" fillId="5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6" borderId="3" xfId="0" applyFill="1" applyBorder="1" applyAlignment="1">
      <alignment horizontal="left"/>
    </xf>
    <xf numFmtId="14" fontId="0" fillId="6" borderId="3" xfId="0" applyNumberFormat="1" applyFill="1" applyBorder="1" applyAlignment="1">
      <alignment horizontal="left"/>
    </xf>
    <xf numFmtId="1" fontId="0" fillId="0" borderId="2" xfId="0" applyNumberFormat="1" applyFill="1" applyBorder="1" applyAlignment="1" applyProtection="1">
      <alignment horizontal="left" vertical="center"/>
      <protection locked="0"/>
    </xf>
    <xf numFmtId="14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49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4" borderId="2" xfId="0" applyNumberFormat="1" applyFill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0" borderId="4" xfId="0" applyNumberFormat="1" applyFill="1" applyBorder="1" applyAlignment="1" applyProtection="1">
      <alignment horizontal="left" vertical="center"/>
      <protection locked="0"/>
    </xf>
    <xf numFmtId="49" fontId="0" fillId="6" borderId="3" xfId="0" applyNumberFormat="1" applyFill="1" applyBorder="1" applyAlignment="1">
      <alignment horizontal="left"/>
    </xf>
    <xf numFmtId="49" fontId="0" fillId="6" borderId="1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0" borderId="1" xfId="0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  <xf numFmtId="14" fontId="0" fillId="6" borderId="1" xfId="0" applyNumberFormat="1" applyFont="1" applyFill="1" applyBorder="1" applyAlignment="1">
      <alignment horizontal="left"/>
    </xf>
    <xf numFmtId="1" fontId="0" fillId="6" borderId="1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7" borderId="1" xfId="0" applyFill="1" applyBorder="1" applyAlignment="1">
      <alignment horizontal="left"/>
    </xf>
    <xf numFmtId="14" fontId="0" fillId="7" borderId="1" xfId="0" applyNumberFormat="1" applyFill="1" applyBorder="1" applyAlignment="1">
      <alignment horizontal="left"/>
    </xf>
    <xf numFmtId="49" fontId="0" fillId="7" borderId="1" xfId="0" applyNumberForma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14" fontId="0" fillId="7" borderId="3" xfId="0" applyNumberFormat="1" applyFill="1" applyBorder="1" applyAlignment="1">
      <alignment horizontal="left"/>
    </xf>
    <xf numFmtId="49" fontId="0" fillId="7" borderId="3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0" fontId="0" fillId="0" borderId="0" xfId="0" pivotButton="1"/>
    <xf numFmtId="0" fontId="0" fillId="0" borderId="0" xfId="0" applyNumberFormat="1"/>
    <xf numFmtId="1" fontId="0" fillId="0" borderId="1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center"/>
    </xf>
    <xf numFmtId="1" fontId="0" fillId="7" borderId="4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vertical="center"/>
      <protection locked="0"/>
    </xf>
    <xf numFmtId="0" fontId="0" fillId="8" borderId="3" xfId="0" applyFill="1" applyBorder="1" applyAlignment="1">
      <alignment horizontal="left"/>
    </xf>
    <xf numFmtId="14" fontId="0" fillId="8" borderId="3" xfId="0" applyNumberFormat="1" applyFill="1" applyBorder="1" applyAlignment="1">
      <alignment horizontal="left"/>
    </xf>
    <xf numFmtId="1" fontId="0" fillId="8" borderId="3" xfId="0" applyNumberFormat="1" applyFont="1" applyFill="1" applyBorder="1" applyAlignment="1">
      <alignment horizontal="center"/>
    </xf>
    <xf numFmtId="49" fontId="0" fillId="8" borderId="3" xfId="0" applyNumberForma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14" fontId="0" fillId="8" borderId="1" xfId="0" applyNumberFormat="1" applyFill="1" applyBorder="1" applyAlignment="1">
      <alignment horizontal="left"/>
    </xf>
    <xf numFmtId="1" fontId="0" fillId="8" borderId="1" xfId="0" applyNumberFormat="1" applyFont="1" applyFill="1" applyBorder="1" applyAlignment="1">
      <alignment horizontal="center"/>
    </xf>
    <xf numFmtId="49" fontId="0" fillId="8" borderId="1" xfId="0" applyNumberFormat="1" applyFill="1" applyBorder="1" applyAlignment="1">
      <alignment horizontal="left"/>
    </xf>
    <xf numFmtId="0" fontId="0" fillId="7" borderId="6" xfId="0" applyFill="1" applyBorder="1" applyAlignment="1">
      <alignment horizontal="left"/>
    </xf>
    <xf numFmtId="14" fontId="0" fillId="7" borderId="6" xfId="0" applyNumberFormat="1" applyFill="1" applyBorder="1" applyAlignment="1">
      <alignment horizontal="left"/>
    </xf>
    <xf numFmtId="1" fontId="0" fillId="7" borderId="6" xfId="0" applyNumberFormat="1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0" borderId="0" xfId="0" applyFont="1"/>
    <xf numFmtId="0" fontId="7" fillId="8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14" fontId="0" fillId="0" borderId="6" xfId="0" applyNumberFormat="1" applyFont="1" applyBorder="1" applyAlignment="1">
      <alignment horizontal="left"/>
    </xf>
    <xf numFmtId="1" fontId="0" fillId="0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14" fontId="0" fillId="9" borderId="1" xfId="0" applyNumberFormat="1" applyFill="1" applyBorder="1" applyAlignment="1">
      <alignment horizontal="left"/>
    </xf>
    <xf numFmtId="1" fontId="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left"/>
    </xf>
    <xf numFmtId="49" fontId="0" fillId="9" borderId="1" xfId="0" applyNumberFormat="1" applyFill="1" applyBorder="1" applyAlignment="1">
      <alignment horizontal="left"/>
    </xf>
    <xf numFmtId="0" fontId="0" fillId="9" borderId="3" xfId="0" applyFill="1" applyBorder="1" applyAlignment="1">
      <alignment horizontal="left"/>
    </xf>
    <xf numFmtId="14" fontId="0" fillId="9" borderId="3" xfId="0" applyNumberFormat="1" applyFill="1" applyBorder="1" applyAlignment="1">
      <alignment horizontal="left"/>
    </xf>
    <xf numFmtId="1" fontId="0" fillId="9" borderId="3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horizontal="left"/>
    </xf>
    <xf numFmtId="49" fontId="0" fillId="9" borderId="3" xfId="0" applyNumberFormat="1" applyFill="1" applyBorder="1" applyAlignment="1">
      <alignment horizontal="left"/>
    </xf>
    <xf numFmtId="0" fontId="0" fillId="8" borderId="2" xfId="0" applyFill="1" applyBorder="1" applyAlignment="1">
      <alignment horizontal="left"/>
    </xf>
    <xf numFmtId="14" fontId="0" fillId="8" borderId="2" xfId="0" applyNumberFormat="1" applyFill="1" applyBorder="1" applyAlignment="1">
      <alignment horizontal="left"/>
    </xf>
    <xf numFmtId="1" fontId="0" fillId="8" borderId="2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horizontal="left"/>
    </xf>
    <xf numFmtId="49" fontId="0" fillId="8" borderId="2" xfId="0" applyNumberFormat="1" applyFill="1" applyBorder="1" applyAlignment="1">
      <alignment horizontal="left"/>
    </xf>
    <xf numFmtId="0" fontId="8" fillId="0" borderId="0" xfId="0" applyFont="1"/>
    <xf numFmtId="1" fontId="0" fillId="0" borderId="0" xfId="0" applyNumberFormat="1"/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NumberFormat="1" applyFont="1"/>
    <xf numFmtId="15" fontId="0" fillId="0" borderId="0" xfId="0" applyNumberFormat="1"/>
    <xf numFmtId="14" fontId="0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9" borderId="2" xfId="0" applyFill="1" applyBorder="1" applyAlignment="1">
      <alignment horizontal="left"/>
    </xf>
    <xf numFmtId="14" fontId="0" fillId="9" borderId="2" xfId="0" applyNumberFormat="1" applyFill="1" applyBorder="1" applyAlignment="1">
      <alignment horizontal="left"/>
    </xf>
    <xf numFmtId="1" fontId="0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left"/>
    </xf>
    <xf numFmtId="49" fontId="0" fillId="9" borderId="2" xfId="0" applyNumberFormat="1" applyFill="1" applyBorder="1" applyAlignment="1">
      <alignment horizontal="left"/>
    </xf>
    <xf numFmtId="0" fontId="7" fillId="0" borderId="0" xfId="0" applyFont="1"/>
    <xf numFmtId="0" fontId="0" fillId="10" borderId="0" xfId="0" applyFill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10" borderId="0" xfId="0" applyFill="1" applyBorder="1" applyAlignment="1" applyProtection="1">
      <alignment horizontal="left" vertical="center"/>
      <protection locked="0"/>
    </xf>
    <xf numFmtId="14" fontId="0" fillId="10" borderId="0" xfId="0" applyNumberFormat="1" applyFill="1" applyBorder="1" applyAlignment="1">
      <alignment vertical="center"/>
    </xf>
    <xf numFmtId="1" fontId="0" fillId="10" borderId="0" xfId="0" applyNumberForma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49" fontId="0" fillId="10" borderId="0" xfId="0" applyNumberFormat="1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/>
    <xf numFmtId="0" fontId="0" fillId="0" borderId="0" xfId="0" applyBorder="1"/>
    <xf numFmtId="0" fontId="11" fillId="11" borderId="8" xfId="0" applyFont="1" applyFill="1" applyBorder="1" applyAlignment="1"/>
    <xf numFmtId="0" fontId="11" fillId="11" borderId="9" xfId="0" applyFont="1" applyFill="1" applyBorder="1" applyAlignment="1"/>
    <xf numFmtId="0" fontId="11" fillId="11" borderId="10" xfId="0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0" fontId="0" fillId="12" borderId="5" xfId="0" applyFill="1" applyBorder="1" applyAlignment="1">
      <alignment horizontal="left"/>
    </xf>
    <xf numFmtId="14" fontId="0" fillId="12" borderId="5" xfId="0" applyNumberFormat="1" applyFill="1" applyBorder="1" applyAlignment="1">
      <alignment horizontal="left"/>
    </xf>
    <xf numFmtId="1" fontId="0" fillId="12" borderId="5" xfId="0" applyNumberFormat="1" applyFill="1" applyBorder="1" applyAlignment="1">
      <alignment horizontal="center"/>
    </xf>
    <xf numFmtId="0" fontId="0" fillId="12" borderId="5" xfId="0" applyFont="1" applyFill="1" applyBorder="1" applyAlignment="1">
      <alignment horizontal="left"/>
    </xf>
    <xf numFmtId="0" fontId="0" fillId="12" borderId="5" xfId="0" applyFill="1" applyBorder="1" applyAlignment="1">
      <alignment vertical="center"/>
    </xf>
    <xf numFmtId="49" fontId="0" fillId="12" borderId="5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14" fontId="0" fillId="0" borderId="5" xfId="0" applyNumberFormat="1" applyFill="1" applyBorder="1" applyAlignment="1">
      <alignment horizontal="left"/>
    </xf>
    <xf numFmtId="1" fontId="0" fillId="0" borderId="5" xfId="0" applyNumberForma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vertical="center"/>
    </xf>
    <xf numFmtId="49" fontId="0" fillId="0" borderId="5" xfId="0" applyNumberFormat="1" applyFill="1" applyBorder="1" applyAlignment="1">
      <alignment vertical="center"/>
    </xf>
    <xf numFmtId="0" fontId="0" fillId="12" borderId="5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9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0" fillId="13" borderId="3" xfId="0" applyFill="1" applyBorder="1" applyAlignment="1">
      <alignment horizontal="left"/>
    </xf>
    <xf numFmtId="14" fontId="0" fillId="13" borderId="3" xfId="0" applyNumberFormat="1" applyFill="1" applyBorder="1" applyAlignment="1">
      <alignment horizontal="left"/>
    </xf>
    <xf numFmtId="1" fontId="0" fillId="13" borderId="3" xfId="0" applyNumberFormat="1" applyFont="1" applyFill="1" applyBorder="1" applyAlignment="1">
      <alignment horizontal="center"/>
    </xf>
    <xf numFmtId="0" fontId="0" fillId="13" borderId="3" xfId="0" applyFont="1" applyFill="1" applyBorder="1" applyAlignment="1">
      <alignment horizontal="left"/>
    </xf>
    <xf numFmtId="49" fontId="0" fillId="13" borderId="3" xfId="0" applyNumberFormat="1" applyFill="1" applyBorder="1" applyAlignment="1">
      <alignment horizontal="left"/>
    </xf>
    <xf numFmtId="0" fontId="0" fillId="13" borderId="3" xfId="0" applyFill="1" applyBorder="1" applyAlignment="1">
      <alignment horizontal="center" vertical="center"/>
    </xf>
    <xf numFmtId="0" fontId="7" fillId="13" borderId="3" xfId="0" applyFont="1" applyFill="1" applyBorder="1" applyAlignment="1">
      <alignment horizontal="left"/>
    </xf>
    <xf numFmtId="0" fontId="10" fillId="13" borderId="1" xfId="0" applyFont="1" applyFill="1" applyBorder="1"/>
    <xf numFmtId="0" fontId="6" fillId="13" borderId="3" xfId="0" applyFont="1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13" borderId="1" xfId="0" applyFill="1" applyBorder="1" applyAlignment="1">
      <alignment horizontal="center" vertical="center"/>
    </xf>
    <xf numFmtId="0" fontId="6" fillId="13" borderId="0" xfId="0" applyFont="1" applyFill="1" applyAlignment="1">
      <alignment horizontal="left"/>
    </xf>
    <xf numFmtId="0" fontId="0" fillId="13" borderId="1" xfId="0" applyFill="1" applyBorder="1" applyAlignment="1" applyProtection="1">
      <alignment horizontal="left" vertical="center"/>
      <protection locked="0"/>
    </xf>
    <xf numFmtId="14" fontId="0" fillId="13" borderId="1" xfId="0" applyNumberFormat="1" applyFill="1" applyBorder="1" applyAlignment="1">
      <alignment vertical="center"/>
    </xf>
    <xf numFmtId="1" fontId="0" fillId="13" borderId="1" xfId="0" applyNumberFormat="1" applyFont="1" applyFill="1" applyBorder="1" applyAlignment="1">
      <alignment vertical="center"/>
    </xf>
    <xf numFmtId="0" fontId="0" fillId="13" borderId="1" xfId="0" applyFont="1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3" borderId="0" xfId="0" applyFont="1" applyFill="1" applyAlignment="1">
      <alignment horizontal="left" vertical="center"/>
    </xf>
    <xf numFmtId="49" fontId="0" fillId="13" borderId="1" xfId="0" applyNumberFormat="1" applyFill="1" applyBorder="1" applyAlignment="1">
      <alignment vertical="center"/>
    </xf>
    <xf numFmtId="49" fontId="0" fillId="13" borderId="0" xfId="0" applyNumberFormat="1" applyFill="1" applyAlignment="1">
      <alignment horizontal="left"/>
    </xf>
    <xf numFmtId="0" fontId="0" fillId="13" borderId="1" xfId="0" applyFill="1" applyBorder="1" applyAlignment="1" applyProtection="1">
      <alignment horizontal="left"/>
      <protection locked="0"/>
    </xf>
    <xf numFmtId="1" fontId="0" fillId="13" borderId="1" xfId="0" applyNumberFormat="1" applyFont="1" applyFill="1" applyBorder="1" applyAlignment="1">
      <alignment horizontal="center"/>
    </xf>
    <xf numFmtId="49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left"/>
    </xf>
    <xf numFmtId="14" fontId="0" fillId="13" borderId="1" xfId="0" applyNumberFormat="1" applyFill="1" applyBorder="1" applyAlignment="1">
      <alignment horizontal="left"/>
    </xf>
    <xf numFmtId="1" fontId="0" fillId="13" borderId="1" xfId="0" applyNumberFormat="1" applyFill="1" applyBorder="1" applyAlignment="1">
      <alignment horizontal="center"/>
    </xf>
    <xf numFmtId="0" fontId="0" fillId="13" borderId="5" xfId="0" applyFill="1" applyBorder="1" applyAlignment="1">
      <alignment horizontal="left"/>
    </xf>
    <xf numFmtId="14" fontId="0" fillId="13" borderId="5" xfId="0" applyNumberFormat="1" applyFill="1" applyBorder="1" applyAlignment="1">
      <alignment horizontal="left"/>
    </xf>
    <xf numFmtId="1" fontId="0" fillId="13" borderId="5" xfId="0" applyNumberFormat="1" applyFill="1" applyBorder="1" applyAlignment="1">
      <alignment horizontal="center"/>
    </xf>
    <xf numFmtId="0" fontId="0" fillId="13" borderId="5" xfId="0" applyFont="1" applyFill="1" applyBorder="1" applyAlignment="1">
      <alignment horizontal="left"/>
    </xf>
    <xf numFmtId="0" fontId="0" fillId="13" borderId="5" xfId="0" applyFill="1" applyBorder="1" applyAlignment="1">
      <alignment vertical="center"/>
    </xf>
    <xf numFmtId="49" fontId="0" fillId="13" borderId="5" xfId="0" applyNumberFormat="1" applyFill="1" applyBorder="1" applyAlignment="1">
      <alignment vertical="center"/>
    </xf>
    <xf numFmtId="0" fontId="0" fillId="13" borderId="5" xfId="0" applyFill="1" applyBorder="1" applyAlignment="1">
      <alignment horizontal="center" vertical="center"/>
    </xf>
    <xf numFmtId="0" fontId="0" fillId="13" borderId="11" xfId="0" applyFill="1" applyBorder="1" applyAlignment="1">
      <alignment horizontal="left"/>
    </xf>
    <xf numFmtId="14" fontId="0" fillId="13" borderId="4" xfId="0" applyNumberFormat="1" applyFill="1" applyBorder="1" applyAlignment="1">
      <alignment horizontal="left"/>
    </xf>
    <xf numFmtId="1" fontId="0" fillId="13" borderId="4" xfId="0" applyNumberFormat="1" applyFill="1" applyBorder="1" applyAlignment="1">
      <alignment horizontal="center"/>
    </xf>
    <xf numFmtId="0" fontId="0" fillId="13" borderId="4" xfId="0" applyFont="1" applyFill="1" applyBorder="1" applyAlignment="1">
      <alignment horizontal="left"/>
    </xf>
    <xf numFmtId="0" fontId="0" fillId="13" borderId="4" xfId="0" applyFill="1" applyBorder="1" applyAlignment="1">
      <alignment horizontal="left"/>
    </xf>
    <xf numFmtId="0" fontId="0" fillId="13" borderId="4" xfId="0" applyFill="1" applyBorder="1" applyAlignment="1">
      <alignment vertical="center"/>
    </xf>
    <xf numFmtId="49" fontId="0" fillId="13" borderId="4" xfId="0" applyNumberFormat="1" applyFill="1" applyBorder="1" applyAlignment="1">
      <alignment vertical="center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left"/>
    </xf>
    <xf numFmtId="0" fontId="0" fillId="13" borderId="14" xfId="0" applyFill="1" applyBorder="1" applyAlignment="1">
      <alignment horizontal="center" vertical="center"/>
    </xf>
    <xf numFmtId="0" fontId="0" fillId="13" borderId="16" xfId="0" applyFill="1" applyBorder="1" applyAlignment="1">
      <alignment horizontal="left"/>
    </xf>
    <xf numFmtId="14" fontId="0" fillId="13" borderId="6" xfId="0" applyNumberFormat="1" applyFill="1" applyBorder="1" applyAlignment="1">
      <alignment horizontal="left"/>
    </xf>
    <xf numFmtId="1" fontId="0" fillId="13" borderId="6" xfId="0" applyNumberFormat="1" applyFill="1" applyBorder="1" applyAlignment="1">
      <alignment horizontal="center"/>
    </xf>
    <xf numFmtId="0" fontId="0" fillId="13" borderId="6" xfId="0" applyFont="1" applyFill="1" applyBorder="1" applyAlignment="1">
      <alignment horizontal="left"/>
    </xf>
    <xf numFmtId="0" fontId="0" fillId="13" borderId="6" xfId="0" applyFill="1" applyBorder="1" applyAlignment="1">
      <alignment horizontal="left"/>
    </xf>
    <xf numFmtId="0" fontId="0" fillId="13" borderId="2" xfId="0" applyFill="1" applyBorder="1" applyAlignment="1">
      <alignment horizontal="left"/>
    </xf>
    <xf numFmtId="0" fontId="0" fillId="13" borderId="2" xfId="0" applyFill="1" applyBorder="1" applyAlignment="1">
      <alignment vertical="center"/>
    </xf>
    <xf numFmtId="49" fontId="0" fillId="13" borderId="2" xfId="0" applyNumberFormat="1" applyFill="1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13" borderId="7" xfId="0" applyFill="1" applyBorder="1" applyAlignment="1">
      <alignment horizontal="left"/>
    </xf>
    <xf numFmtId="14" fontId="0" fillId="13" borderId="7" xfId="0" applyNumberFormat="1" applyFill="1" applyBorder="1" applyAlignment="1">
      <alignment horizontal="left"/>
    </xf>
    <xf numFmtId="1" fontId="0" fillId="13" borderId="7" xfId="0" applyNumberFormat="1" applyFill="1" applyBorder="1" applyAlignment="1">
      <alignment horizontal="center"/>
    </xf>
    <xf numFmtId="0" fontId="0" fillId="13" borderId="7" xfId="0" applyFont="1" applyFill="1" applyBorder="1" applyAlignment="1">
      <alignment horizontal="left"/>
    </xf>
    <xf numFmtId="0" fontId="0" fillId="13" borderId="7" xfId="0" applyFill="1" applyBorder="1" applyAlignment="1">
      <alignment vertical="center"/>
    </xf>
    <xf numFmtId="49" fontId="0" fillId="13" borderId="7" xfId="0" applyNumberFormat="1" applyFill="1" applyBorder="1" applyAlignment="1">
      <alignment vertical="center"/>
    </xf>
    <xf numFmtId="0" fontId="0" fillId="13" borderId="7" xfId="0" applyFill="1" applyBorder="1" applyAlignment="1">
      <alignment horizontal="center" vertical="center"/>
    </xf>
    <xf numFmtId="49" fontId="0" fillId="14" borderId="5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wrapText="1"/>
    </xf>
    <xf numFmtId="0" fontId="0" fillId="5" borderId="5" xfId="0" applyFill="1" applyBorder="1" applyAlignment="1">
      <alignment horizontal="left"/>
    </xf>
    <xf numFmtId="14" fontId="0" fillId="5" borderId="5" xfId="0" applyNumberFormat="1" applyFill="1" applyBorder="1" applyAlignment="1">
      <alignment horizontal="left"/>
    </xf>
    <xf numFmtId="1" fontId="0" fillId="5" borderId="5" xfId="0" applyNumberFormat="1" applyFill="1" applyBorder="1" applyAlignment="1">
      <alignment horizontal="center"/>
    </xf>
    <xf numFmtId="0" fontId="7" fillId="5" borderId="5" xfId="0" applyFont="1" applyFill="1" applyBorder="1" applyAlignment="1">
      <alignment horizontal="left"/>
    </xf>
    <xf numFmtId="0" fontId="0" fillId="5" borderId="5" xfId="0" applyFill="1" applyBorder="1" applyAlignment="1">
      <alignment vertical="center"/>
    </xf>
    <xf numFmtId="49" fontId="0" fillId="5" borderId="5" xfId="0" applyNumberFormat="1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14" fontId="0" fillId="12" borderId="1" xfId="0" applyNumberFormat="1" applyFill="1" applyBorder="1" applyAlignment="1">
      <alignment horizontal="left"/>
    </xf>
    <xf numFmtId="1" fontId="0" fillId="12" borderId="1" xfId="0" applyNumberFormat="1" applyFill="1" applyBorder="1" applyAlignment="1">
      <alignment horizontal="center"/>
    </xf>
    <xf numFmtId="0" fontId="0" fillId="12" borderId="1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</cellXfs>
  <cellStyles count="6">
    <cellStyle name="Comma 2" xfId="4" xr:uid="{00000000-0005-0000-0000-000000000000}"/>
    <cellStyle name="Hyperlink" xfId="1" builtinId="8" customBuiltin="1"/>
    <cellStyle name="Normal" xfId="0" builtinId="0"/>
    <cellStyle name="Normal 2" xfId="3" xr:uid="{00000000-0005-0000-0000-000003000000}"/>
    <cellStyle name="Normal 3" xfId="2" xr:uid="{00000000-0005-0000-0000-000004000000}"/>
    <cellStyle name="Percent 2" xfId="5" xr:uid="{00000000-0005-0000-0000-000005000000}"/>
  </cellStyles>
  <dxfs count="78">
    <dxf>
      <alignment horizontal="right"/>
    </dxf>
    <dxf>
      <alignment horizontal="right" readingOrder="0"/>
    </dxf>
    <dxf>
      <alignment horizontal="right"/>
    </dxf>
    <dxf>
      <alignment horizontal="right" readingOrder="0"/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</dxfs>
  <tableStyles count="0" defaultTableStyle="TableStyleMedium9" defaultPivotStyle="PivotStyleLight16"/>
  <colors>
    <mruColors>
      <color rgb="FFFF99FF"/>
      <color rgb="FFFF00FF"/>
      <color rgb="FFAABAD7"/>
      <color rgb="FFFFFFCC"/>
      <color rgb="FFCCECFF"/>
      <color rgb="FF99CCFF"/>
      <color rgb="FF6699FF"/>
      <color rgb="FF3366FF"/>
      <color rgb="FF3333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400"/>
              <a:t> Airprox reports involving UA/OTHER to December 2021</a:t>
            </a:r>
          </a:p>
        </c:rich>
      </c:tx>
      <c:layout>
        <c:manualLayout>
          <c:xMode val="edge"/>
          <c:yMode val="edge"/>
          <c:x val="0.36204153789523641"/>
          <c:y val="1.864392249120612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'UA_Other Data'!$S$600</c:f>
              <c:strCache>
                <c:ptCount val="1"/>
                <c:pt idx="0">
                  <c:v>Drone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Data'!$S$602:$S$612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29</c:v>
                </c:pt>
                <c:pt idx="5">
                  <c:v>71</c:v>
                </c:pt>
                <c:pt idx="6">
                  <c:v>92</c:v>
                </c:pt>
                <c:pt idx="7">
                  <c:v>125</c:v>
                </c:pt>
                <c:pt idx="8">
                  <c:v>91</c:v>
                </c:pt>
                <c:pt idx="9">
                  <c:v>26</c:v>
                </c:pt>
                <c:pt idx="1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2-4475-B180-22D5AD0CE6FE}"/>
            </c:ext>
          </c:extLst>
        </c:ser>
        <c:ser>
          <c:idx val="2"/>
          <c:order val="1"/>
          <c:tx>
            <c:strRef>
              <c:f>'UA_Other Data'!$T$600</c:f>
              <c:strCache>
                <c:ptCount val="1"/>
                <c:pt idx="0">
                  <c:v>Model Aircraft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Data'!$T$602:$T$612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2-4475-B180-22D5AD0CE6FE}"/>
            </c:ext>
          </c:extLst>
        </c:ser>
        <c:ser>
          <c:idx val="3"/>
          <c:order val="2"/>
          <c:tx>
            <c:strRef>
              <c:f>'UA_Other Data'!$U$600</c:f>
              <c:strCache>
                <c:ptCount val="1"/>
                <c:pt idx="0">
                  <c:v>Balloon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Data'!$U$602:$U$612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2-4475-B180-22D5AD0CE6FE}"/>
            </c:ext>
          </c:extLst>
        </c:ser>
        <c:ser>
          <c:idx val="4"/>
          <c:order val="3"/>
          <c:tx>
            <c:strRef>
              <c:f>'UA_Other Data'!$V$600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Data'!$V$602:$V$612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14</c:v>
                </c:pt>
                <c:pt idx="7">
                  <c:v>11</c:v>
                </c:pt>
                <c:pt idx="8">
                  <c:v>29</c:v>
                </c:pt>
                <c:pt idx="9">
                  <c:v>14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32-4475-B180-22D5AD0CE6FE}"/>
            </c:ext>
          </c:extLst>
        </c:ser>
        <c:ser>
          <c:idx val="0"/>
          <c:order val="4"/>
          <c:tx>
            <c:strRef>
              <c:f>'UA_Other Data'!$W$600</c:f>
              <c:strCache>
                <c:ptCount val="1"/>
                <c:pt idx="0">
                  <c:v>Kite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3175">
              <a:solidFill>
                <a:schemeClr val="accent2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Data'!$W$602:$W$612</c:f>
              <c:numCache>
                <c:formatCode>General</c:formatCode>
                <c:ptCount val="11"/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C-4889-B703-2B5BD577F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56480"/>
        <c:axId val="80358400"/>
      </c:barChart>
      <c:lineChart>
        <c:grouping val="standard"/>
        <c:varyColors val="0"/>
        <c:ser>
          <c:idx val="5"/>
          <c:order val="5"/>
          <c:tx>
            <c:strRef>
              <c:f>'UA_Other Data'!$X$600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2.2810272763674054E-2"/>
                  <c:y val="-9.8605332228210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32-4475-B180-22D5AD0CE6FE}"/>
                </c:ext>
              </c:extLst>
            </c:dLbl>
            <c:dLbl>
              <c:idx val="2"/>
              <c:layout>
                <c:manualLayout>
                  <c:x val="-2.2810272763674054E-2"/>
                  <c:y val="-7.4043928719436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32-4475-B180-22D5AD0CE6FE}"/>
                </c:ext>
              </c:extLst>
            </c:dLbl>
            <c:dLbl>
              <c:idx val="3"/>
              <c:layout>
                <c:manualLayout>
                  <c:x val="-2.0914950940266172E-2"/>
                  <c:y val="-9.8605332228210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32-4475-B180-22D5AD0CE6FE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Data'!$X$602:$X$612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40</c:v>
                </c:pt>
                <c:pt idx="5">
                  <c:v>94</c:v>
                </c:pt>
                <c:pt idx="6">
                  <c:v>113</c:v>
                </c:pt>
                <c:pt idx="7">
                  <c:v>139</c:v>
                </c:pt>
                <c:pt idx="8">
                  <c:v>125</c:v>
                </c:pt>
                <c:pt idx="9">
                  <c:v>45</c:v>
                </c:pt>
                <c:pt idx="1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32-4475-B180-22D5AD0CE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56480"/>
        <c:axId val="80358400"/>
      </c:lineChart>
      <c:catAx>
        <c:axId val="8035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58400"/>
        <c:crosses val="autoZero"/>
        <c:auto val="1"/>
        <c:lblAlgn val="ctr"/>
        <c:lblOffset val="100"/>
        <c:noMultiLvlLbl val="0"/>
      </c:catAx>
      <c:valAx>
        <c:axId val="80358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Incidents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5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1199001672673"/>
          <c:y val="0.39279082155296047"/>
          <c:w val="0.13636478145558545"/>
          <c:h val="0.28368636338556386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 Year and Altitude Block - Current and last 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'By Alt 1000s (0-500 inc)'!$C$10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>
                  <a:tint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inc)'!$D$10:$W$10</c:f>
              <c:numCache>
                <c:formatCode>General</c:formatCode>
                <c:ptCount val="20"/>
                <c:pt idx="0">
                  <c:v>9</c:v>
                </c:pt>
                <c:pt idx="1">
                  <c:v>9</c:v>
                </c:pt>
                <c:pt idx="2">
                  <c:v>23</c:v>
                </c:pt>
                <c:pt idx="3">
                  <c:v>12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C-4491-81B8-D87270B5A99D}"/>
            </c:ext>
          </c:extLst>
        </c:ser>
        <c:ser>
          <c:idx val="1"/>
          <c:order val="1"/>
          <c:tx>
            <c:strRef>
              <c:f>'By Alt 1000s (0-500 inc)'!$C$11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>
                  <a:tint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inc)'!$D$11:$W$11</c:f>
              <c:numCache>
                <c:formatCode>General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29</c:v>
                </c:pt>
                <c:pt idx="3">
                  <c:v>16</c:v>
                </c:pt>
                <c:pt idx="4">
                  <c:v>11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C-4491-81B8-D87270B5A99D}"/>
            </c:ext>
          </c:extLst>
        </c:ser>
        <c:ser>
          <c:idx val="2"/>
          <c:order val="2"/>
          <c:tx>
            <c:strRef>
              <c:f>'By Alt 1000s (0-500 inc)'!$C$12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>
                  <a:tint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inc)'!$D$12:$W$12</c:f>
              <c:numCache>
                <c:formatCode>General</c:formatCode>
                <c:ptCount val="20"/>
                <c:pt idx="0">
                  <c:v>15</c:v>
                </c:pt>
                <c:pt idx="1">
                  <c:v>17</c:v>
                </c:pt>
                <c:pt idx="2">
                  <c:v>26</c:v>
                </c:pt>
                <c:pt idx="3">
                  <c:v>21</c:v>
                </c:pt>
                <c:pt idx="4">
                  <c:v>19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C-4491-81B8-D87270B5A99D}"/>
            </c:ext>
          </c:extLst>
        </c:ser>
        <c:ser>
          <c:idx val="3"/>
          <c:order val="3"/>
          <c:tx>
            <c:strRef>
              <c:f>'By Alt 1000s (0-500 inc)'!$C$13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>
                  <a:shade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inc)'!$D$13:$W$13</c:f>
              <c:numCache>
                <c:formatCode>General</c:formatCode>
                <c:ptCount val="20"/>
                <c:pt idx="0">
                  <c:v>8</c:v>
                </c:pt>
                <c:pt idx="1">
                  <c:v>10</c:v>
                </c:pt>
                <c:pt idx="2">
                  <c:v>17</c:v>
                </c:pt>
                <c:pt idx="3">
                  <c:v>25</c:v>
                </c:pt>
                <c:pt idx="4">
                  <c:v>12</c:v>
                </c:pt>
                <c:pt idx="5">
                  <c:v>8</c:v>
                </c:pt>
                <c:pt idx="6">
                  <c:v>12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C-4491-81B8-D87270B5A99D}"/>
            </c:ext>
          </c:extLst>
        </c:ser>
        <c:ser>
          <c:idx val="4"/>
          <c:order val="4"/>
          <c:tx>
            <c:strRef>
              <c:f>'By Alt 1000s (0-500 inc)'!$C$14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shade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inc)'!$D$14:$W$14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4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C-4491-81B8-D87270B5A99D}"/>
            </c:ext>
          </c:extLst>
        </c:ser>
        <c:ser>
          <c:idx val="5"/>
          <c:order val="5"/>
          <c:tx>
            <c:strRef>
              <c:f>'By Alt 1000s (0-500 inc)'!$C$15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inc)'!$D$15:$W$15</c:f>
              <c:numCache>
                <c:formatCode>General</c:formatCode>
                <c:ptCount val="20"/>
                <c:pt idx="0">
                  <c:v>12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9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9C-4491-81B8-D87270B5A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- 2010-2021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'By Alt 1000s (0-500 inc)'!$C$16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inc)'!$D$16:$W$16</c:f>
              <c:numCache>
                <c:formatCode>General</c:formatCode>
                <c:ptCount val="20"/>
                <c:pt idx="0">
                  <c:v>77</c:v>
                </c:pt>
                <c:pt idx="1">
                  <c:v>67</c:v>
                </c:pt>
                <c:pt idx="2">
                  <c:v>136</c:v>
                </c:pt>
                <c:pt idx="3">
                  <c:v>102</c:v>
                </c:pt>
                <c:pt idx="4">
                  <c:v>64</c:v>
                </c:pt>
                <c:pt idx="5">
                  <c:v>39</c:v>
                </c:pt>
                <c:pt idx="6">
                  <c:v>42</c:v>
                </c:pt>
                <c:pt idx="7">
                  <c:v>28</c:v>
                </c:pt>
                <c:pt idx="8">
                  <c:v>19</c:v>
                </c:pt>
                <c:pt idx="9">
                  <c:v>12</c:v>
                </c:pt>
                <c:pt idx="10">
                  <c:v>21</c:v>
                </c:pt>
                <c:pt idx="11">
                  <c:v>7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5-4892-8A33-D2496B2B0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by Year - 2010-2021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69163777361776E-2"/>
          <c:y val="8.2061022731783562E-2"/>
          <c:w val="0.88738975692639954"/>
          <c:h val="0.820832961544163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'By Alt 1000s (0-500 inc)'!$C$4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inc)'!$D$4:$W$4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C-4CD2-B0CD-4C3C93E3AB56}"/>
            </c:ext>
          </c:extLst>
        </c:ser>
        <c:ser>
          <c:idx val="1"/>
          <c:order val="1"/>
          <c:tx>
            <c:strRef>
              <c:f>'By Alt 1000s (0-500 inc)'!$C$5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inc)'!$D$5:$W$5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C-4CD2-B0CD-4C3C93E3AB56}"/>
            </c:ext>
          </c:extLst>
        </c:ser>
        <c:ser>
          <c:idx val="2"/>
          <c:order val="2"/>
          <c:tx>
            <c:strRef>
              <c:f>'By Alt 1000s (0-500 inc)'!$C$6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inc)'!$D$6:$W$6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BC-4CD2-B0CD-4C3C93E3AB56}"/>
            </c:ext>
          </c:extLst>
        </c:ser>
        <c:ser>
          <c:idx val="3"/>
          <c:order val="3"/>
          <c:tx>
            <c:strRef>
              <c:f>'By Alt 1000s (0-500 inc)'!$C$7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inc)'!$D$7:$W$7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BC-4CD2-B0CD-4C3C93E3AB56}"/>
            </c:ext>
          </c:extLst>
        </c:ser>
        <c:ser>
          <c:idx val="4"/>
          <c:order val="4"/>
          <c:tx>
            <c:strRef>
              <c:f>'By Alt 1000s (0-500 inc)'!$C$8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inc)'!$D$8:$W$8</c:f>
              <c:numCache>
                <c:formatCode>General</c:formatCode>
                <c:ptCount val="20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BC-4CD2-B0CD-4C3C93E3AB56}"/>
            </c:ext>
          </c:extLst>
        </c:ser>
        <c:ser>
          <c:idx val="5"/>
          <c:order val="5"/>
          <c:tx>
            <c:strRef>
              <c:f>'By Alt 1000s (0-500 inc)'!$C$9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inc)'!$D$9:$W$9</c:f>
              <c:numCache>
                <c:formatCode>General</c:formatCode>
                <c:ptCount val="20"/>
                <c:pt idx="0">
                  <c:v>6</c:v>
                </c:pt>
                <c:pt idx="1">
                  <c:v>4</c:v>
                </c:pt>
                <c:pt idx="2">
                  <c:v>13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BC-4CD2-B0CD-4C3C93E3AB56}"/>
            </c:ext>
          </c:extLst>
        </c:ser>
        <c:ser>
          <c:idx val="6"/>
          <c:order val="6"/>
          <c:tx>
            <c:strRef>
              <c:f>'By Alt 1000s (0-500 inc)'!$C$10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inc)'!$D$10:$W$10</c:f>
              <c:numCache>
                <c:formatCode>General</c:formatCode>
                <c:ptCount val="20"/>
                <c:pt idx="0">
                  <c:v>9</c:v>
                </c:pt>
                <c:pt idx="1">
                  <c:v>9</c:v>
                </c:pt>
                <c:pt idx="2">
                  <c:v>23</c:v>
                </c:pt>
                <c:pt idx="3">
                  <c:v>12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BC-4CD2-B0CD-4C3C93E3AB56}"/>
            </c:ext>
          </c:extLst>
        </c:ser>
        <c:ser>
          <c:idx val="7"/>
          <c:order val="7"/>
          <c:tx>
            <c:strRef>
              <c:f>'By Alt 1000s (0-500 inc)'!$C$11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inc)'!$D$11:$W$11</c:f>
              <c:numCache>
                <c:formatCode>General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29</c:v>
                </c:pt>
                <c:pt idx="3">
                  <c:v>16</c:v>
                </c:pt>
                <c:pt idx="4">
                  <c:v>11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BC-4CD2-B0CD-4C3C93E3AB56}"/>
            </c:ext>
          </c:extLst>
        </c:ser>
        <c:ser>
          <c:idx val="8"/>
          <c:order val="8"/>
          <c:tx>
            <c:strRef>
              <c:f>'By Alt 1000s (0-500 inc)'!$C$12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inc)'!$D$12:$W$12</c:f>
              <c:numCache>
                <c:formatCode>General</c:formatCode>
                <c:ptCount val="20"/>
                <c:pt idx="0">
                  <c:v>15</c:v>
                </c:pt>
                <c:pt idx="1">
                  <c:v>17</c:v>
                </c:pt>
                <c:pt idx="2">
                  <c:v>26</c:v>
                </c:pt>
                <c:pt idx="3">
                  <c:v>21</c:v>
                </c:pt>
                <c:pt idx="4">
                  <c:v>19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BC-4CD2-B0CD-4C3C93E3AB56}"/>
            </c:ext>
          </c:extLst>
        </c:ser>
        <c:ser>
          <c:idx val="9"/>
          <c:order val="9"/>
          <c:tx>
            <c:strRef>
              <c:f>'By Alt 1000s (0-500 inc)'!$C$13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inc)'!$D$13:$W$13</c:f>
              <c:numCache>
                <c:formatCode>General</c:formatCode>
                <c:ptCount val="20"/>
                <c:pt idx="0">
                  <c:v>8</c:v>
                </c:pt>
                <c:pt idx="1">
                  <c:v>10</c:v>
                </c:pt>
                <c:pt idx="2">
                  <c:v>17</c:v>
                </c:pt>
                <c:pt idx="3">
                  <c:v>25</c:v>
                </c:pt>
                <c:pt idx="4">
                  <c:v>12</c:v>
                </c:pt>
                <c:pt idx="5">
                  <c:v>8</c:v>
                </c:pt>
                <c:pt idx="6">
                  <c:v>12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BC-4CD2-B0CD-4C3C93E3AB56}"/>
            </c:ext>
          </c:extLst>
        </c:ser>
        <c:ser>
          <c:idx val="10"/>
          <c:order val="10"/>
          <c:tx>
            <c:strRef>
              <c:f>'By Alt 1000s (0-500 inc)'!$C$14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inc)'!$D$14:$W$14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4">
                  <c:v>1</c:v>
                </c:pt>
                <c:pt idx="16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50BC-4CD2-B0CD-4C3C93E3AB56}"/>
            </c:ext>
          </c:extLst>
        </c:ser>
        <c:ser>
          <c:idx val="11"/>
          <c:order val="11"/>
          <c:tx>
            <c:strRef>
              <c:f>'By Alt 1000s (0-500 inc)'!$C$15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inc)'!$D$15:$W$15</c:f>
              <c:numCache>
                <c:formatCode>General</c:formatCode>
                <c:ptCount val="20"/>
                <c:pt idx="0">
                  <c:v>12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9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D-49B2-83AE-E38978B14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77727416"/>
        <c:axId val="777727088"/>
        <c:extLst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- 2010-2021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'By Alt 1000s'!$C$16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1000s'!$D$16:$V$16</c:f>
              <c:numCache>
                <c:formatCode>General</c:formatCode>
                <c:ptCount val="19"/>
                <c:pt idx="0">
                  <c:v>126</c:v>
                </c:pt>
                <c:pt idx="1">
                  <c:v>126</c:v>
                </c:pt>
                <c:pt idx="2">
                  <c:v>89</c:v>
                </c:pt>
                <c:pt idx="3">
                  <c:v>55</c:v>
                </c:pt>
                <c:pt idx="4">
                  <c:v>35</c:v>
                </c:pt>
                <c:pt idx="5">
                  <c:v>41</c:v>
                </c:pt>
                <c:pt idx="6">
                  <c:v>26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6</c:v>
                </c:pt>
                <c:pt idx="11">
                  <c:v>5</c:v>
                </c:pt>
                <c:pt idx="12">
                  <c:v>2</c:v>
                </c:pt>
                <c:pt idx="13">
                  <c:v>6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F-470A-9CB2-34B6A7062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7727416"/>
        <c:axId val="777727088"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 Year and Altitude Block - Current and last 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'By Alt 1000s'!$C$10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6">
                  <a:tint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1000s'!$D$10:$V$10</c:f>
              <c:numCache>
                <c:formatCode>General</c:formatCode>
                <c:ptCount val="19"/>
                <c:pt idx="0">
                  <c:v>18</c:v>
                </c:pt>
                <c:pt idx="1">
                  <c:v>23</c:v>
                </c:pt>
                <c:pt idx="2">
                  <c:v>12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4-4E78-A86F-9437C405B9D9}"/>
            </c:ext>
          </c:extLst>
        </c:ser>
        <c:ser>
          <c:idx val="1"/>
          <c:order val="1"/>
          <c:tx>
            <c:strRef>
              <c:f>'By Alt 1000s'!$C$11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6">
                  <a:tint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1000s'!$D$11:$V$11</c:f>
              <c:numCache>
                <c:formatCode>General</c:formatCode>
                <c:ptCount val="19"/>
                <c:pt idx="0">
                  <c:v>26</c:v>
                </c:pt>
                <c:pt idx="1">
                  <c:v>29</c:v>
                </c:pt>
                <c:pt idx="2">
                  <c:v>16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4-4E78-A86F-9437C405B9D9}"/>
            </c:ext>
          </c:extLst>
        </c:ser>
        <c:ser>
          <c:idx val="2"/>
          <c:order val="2"/>
          <c:tx>
            <c:strRef>
              <c:f>'By Alt 1000s'!$C$12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6">
                  <a:tint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1000s'!$D$12:$V$12</c:f>
              <c:numCache>
                <c:formatCode>General</c:formatCode>
                <c:ptCount val="19"/>
                <c:pt idx="0">
                  <c:v>32</c:v>
                </c:pt>
                <c:pt idx="1">
                  <c:v>26</c:v>
                </c:pt>
                <c:pt idx="2">
                  <c:v>21</c:v>
                </c:pt>
                <c:pt idx="3">
                  <c:v>19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4-4E78-A86F-9437C405B9D9}"/>
            </c:ext>
          </c:extLst>
        </c:ser>
        <c:ser>
          <c:idx val="3"/>
          <c:order val="3"/>
          <c:tx>
            <c:strRef>
              <c:f>'By Alt 1000s'!$C$13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shade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1000s'!$D$13:$V$13</c:f>
              <c:numCache>
                <c:formatCode>General</c:formatCode>
                <c:ptCount val="19"/>
                <c:pt idx="0">
                  <c:v>18</c:v>
                </c:pt>
                <c:pt idx="1">
                  <c:v>17</c:v>
                </c:pt>
                <c:pt idx="2">
                  <c:v>25</c:v>
                </c:pt>
                <c:pt idx="3">
                  <c:v>12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F4-4E78-A86F-9437C405B9D9}"/>
            </c:ext>
          </c:extLst>
        </c:ser>
        <c:ser>
          <c:idx val="4"/>
          <c:order val="4"/>
          <c:tx>
            <c:strRef>
              <c:f>'By Alt 1000s'!$C$14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>
                  <a:shade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1000s'!$D$14:$V$14</c:f>
              <c:numCache>
                <c:formatCode>General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4-4E78-A86F-9437C405B9D9}"/>
            </c:ext>
          </c:extLst>
        </c:ser>
        <c:ser>
          <c:idx val="5"/>
          <c:order val="5"/>
          <c:tx>
            <c:strRef>
              <c:f>'By Alt 1000s'!$C$15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1000s'!$D$15:$V$15</c:f>
              <c:numCache>
                <c:formatCode>General</c:formatCode>
                <c:ptCount val="19"/>
                <c:pt idx="0">
                  <c:v>18</c:v>
                </c:pt>
                <c:pt idx="1">
                  <c:v>10</c:v>
                </c:pt>
                <c:pt idx="2">
                  <c:v>13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F4-4E78-A86F-9437C405B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- 2010-2021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'By Alt 1000s'!$C$16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1000s'!$D$16:$V$16</c:f>
              <c:numCache>
                <c:formatCode>General</c:formatCode>
                <c:ptCount val="19"/>
                <c:pt idx="0">
                  <c:v>126</c:v>
                </c:pt>
                <c:pt idx="1">
                  <c:v>126</c:v>
                </c:pt>
                <c:pt idx="2">
                  <c:v>89</c:v>
                </c:pt>
                <c:pt idx="3">
                  <c:v>55</c:v>
                </c:pt>
                <c:pt idx="4">
                  <c:v>35</c:v>
                </c:pt>
                <c:pt idx="5">
                  <c:v>41</c:v>
                </c:pt>
                <c:pt idx="6">
                  <c:v>26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6</c:v>
                </c:pt>
                <c:pt idx="11">
                  <c:v>5</c:v>
                </c:pt>
                <c:pt idx="12">
                  <c:v>2</c:v>
                </c:pt>
                <c:pt idx="13">
                  <c:v>6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4-451C-ABE3-89C046DCC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by Year - 2010-2021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Alt 1000s'!$C$4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1000s'!$D$4:$V$4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C-48F0-A1F8-1035A0875226}"/>
            </c:ext>
          </c:extLst>
        </c:ser>
        <c:ser>
          <c:idx val="1"/>
          <c:order val="1"/>
          <c:tx>
            <c:strRef>
              <c:f>'By Alt 1000s'!$C$5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1000s'!$D$5:$V$5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C-48F0-A1F8-1035A0875226}"/>
            </c:ext>
          </c:extLst>
        </c:ser>
        <c:ser>
          <c:idx val="2"/>
          <c:order val="2"/>
          <c:tx>
            <c:strRef>
              <c:f>'By Alt 1000s'!$C$6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1000s'!$D$6:$V$6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C-48F0-A1F8-1035A0875226}"/>
            </c:ext>
          </c:extLst>
        </c:ser>
        <c:ser>
          <c:idx val="3"/>
          <c:order val="3"/>
          <c:tx>
            <c:strRef>
              <c:f>'By Alt 1000s'!$C$7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1000s'!$D$7:$V$7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DC-48F0-A1F8-1035A0875226}"/>
            </c:ext>
          </c:extLst>
        </c:ser>
        <c:ser>
          <c:idx val="4"/>
          <c:order val="4"/>
          <c:tx>
            <c:strRef>
              <c:f>'By Alt 1000s'!$C$8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1000s'!$D$8:$V$8</c:f>
              <c:numCache>
                <c:formatCode>General</c:formatCode>
                <c:ptCount val="19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DC-48F0-A1F8-1035A0875226}"/>
            </c:ext>
          </c:extLst>
        </c:ser>
        <c:ser>
          <c:idx val="5"/>
          <c:order val="5"/>
          <c:tx>
            <c:strRef>
              <c:f>'By Alt 1000s'!$C$9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1000s'!$D$9:$V$9</c:f>
              <c:numCache>
                <c:formatCode>General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DC-48F0-A1F8-1035A0875226}"/>
            </c:ext>
          </c:extLst>
        </c:ser>
        <c:ser>
          <c:idx val="6"/>
          <c:order val="6"/>
          <c:tx>
            <c:strRef>
              <c:f>'By Alt 1000s'!$C$10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1000s'!$D$10:$V$10</c:f>
              <c:numCache>
                <c:formatCode>General</c:formatCode>
                <c:ptCount val="19"/>
                <c:pt idx="0">
                  <c:v>18</c:v>
                </c:pt>
                <c:pt idx="1">
                  <c:v>23</c:v>
                </c:pt>
                <c:pt idx="2">
                  <c:v>12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DC-48F0-A1F8-1035A0875226}"/>
            </c:ext>
          </c:extLst>
        </c:ser>
        <c:ser>
          <c:idx val="7"/>
          <c:order val="7"/>
          <c:tx>
            <c:strRef>
              <c:f>'By Alt 1000s'!$C$11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1000s'!$D$11:$V$11</c:f>
              <c:numCache>
                <c:formatCode>General</c:formatCode>
                <c:ptCount val="19"/>
                <c:pt idx="0">
                  <c:v>26</c:v>
                </c:pt>
                <c:pt idx="1">
                  <c:v>29</c:v>
                </c:pt>
                <c:pt idx="2">
                  <c:v>16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DC-48F0-A1F8-1035A0875226}"/>
            </c:ext>
          </c:extLst>
        </c:ser>
        <c:ser>
          <c:idx val="8"/>
          <c:order val="8"/>
          <c:tx>
            <c:strRef>
              <c:f>'By Alt 1000s'!$C$12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1000s'!$D$12:$V$12</c:f>
              <c:numCache>
                <c:formatCode>General</c:formatCode>
                <c:ptCount val="19"/>
                <c:pt idx="0">
                  <c:v>32</c:v>
                </c:pt>
                <c:pt idx="1">
                  <c:v>26</c:v>
                </c:pt>
                <c:pt idx="2">
                  <c:v>21</c:v>
                </c:pt>
                <c:pt idx="3">
                  <c:v>19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DC-48F0-A1F8-1035A0875226}"/>
            </c:ext>
          </c:extLst>
        </c:ser>
        <c:ser>
          <c:idx val="9"/>
          <c:order val="9"/>
          <c:tx>
            <c:strRef>
              <c:f>'By Alt 1000s'!$C$13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1000s'!$D$13:$V$13</c:f>
              <c:numCache>
                <c:formatCode>General</c:formatCode>
                <c:ptCount val="19"/>
                <c:pt idx="0">
                  <c:v>18</c:v>
                </c:pt>
                <c:pt idx="1">
                  <c:v>17</c:v>
                </c:pt>
                <c:pt idx="2">
                  <c:v>25</c:v>
                </c:pt>
                <c:pt idx="3">
                  <c:v>12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DC-48F0-A1F8-1035A0875226}"/>
            </c:ext>
          </c:extLst>
        </c:ser>
        <c:ser>
          <c:idx val="10"/>
          <c:order val="10"/>
          <c:tx>
            <c:strRef>
              <c:f>'By Alt 1000s'!$C$14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1000s'!$D$14:$V$14</c:f>
              <c:numCache>
                <c:formatCode>General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98DC-48F0-A1F8-1035A0875226}"/>
            </c:ext>
          </c:extLst>
        </c:ser>
        <c:ser>
          <c:idx val="11"/>
          <c:order val="11"/>
          <c:tx>
            <c:strRef>
              <c:f>'By Alt 1000s'!$C$15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1000s'!$D$15:$V$15</c:f>
              <c:numCache>
                <c:formatCode>General</c:formatCode>
                <c:ptCount val="19"/>
                <c:pt idx="0">
                  <c:v>18</c:v>
                </c:pt>
                <c:pt idx="1">
                  <c:v>10</c:v>
                </c:pt>
                <c:pt idx="2">
                  <c:v>13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D64-8D97-08DF34696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77727416"/>
        <c:axId val="777727088"/>
        <c:extLst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/>
              <a:t> Airprox reports involving UA/Other to 10 DECEMBER 2021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'UA_Other Data'!$S$600</c:f>
              <c:strCache>
                <c:ptCount val="1"/>
                <c:pt idx="0">
                  <c:v>Drone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AF-456A-860E-C7E1D9C343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AF-456A-860E-C7E1D9C3435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AF-456A-860E-C7E1D9C34350}"/>
                </c:ext>
              </c:extLst>
            </c:dLbl>
            <c:dLbl>
              <c:idx val="7"/>
              <c:layout>
                <c:manualLayout>
                  <c:x val="0"/>
                  <c:y val="-2.121242995901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D1-4D80-AD2C-18E327D1AE2B}"/>
                </c:ext>
              </c:extLst>
            </c:dLbl>
            <c:dLbl>
              <c:idx val="9"/>
              <c:layout>
                <c:manualLayout>
                  <c:x val="0"/>
                  <c:y val="-1.212138854800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D1-4D80-AD2C-18E327D1AE2B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Data'!$S$602:$S$612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29</c:v>
                </c:pt>
                <c:pt idx="5">
                  <c:v>71</c:v>
                </c:pt>
                <c:pt idx="6">
                  <c:v>92</c:v>
                </c:pt>
                <c:pt idx="7">
                  <c:v>125</c:v>
                </c:pt>
                <c:pt idx="8">
                  <c:v>91</c:v>
                </c:pt>
                <c:pt idx="9">
                  <c:v>26</c:v>
                </c:pt>
                <c:pt idx="1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AF-456A-860E-C7E1D9C34350}"/>
            </c:ext>
          </c:extLst>
        </c:ser>
        <c:ser>
          <c:idx val="2"/>
          <c:order val="1"/>
          <c:tx>
            <c:strRef>
              <c:f>'UA_Other Data'!$T$600</c:f>
              <c:strCache>
                <c:ptCount val="1"/>
                <c:pt idx="0">
                  <c:v>Model Aircraft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AF-456A-860E-C7E1D9C3435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AF-456A-860E-C7E1D9C34350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Data'!$T$602:$T$612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AF-456A-860E-C7E1D9C34350}"/>
            </c:ext>
          </c:extLst>
        </c:ser>
        <c:ser>
          <c:idx val="3"/>
          <c:order val="2"/>
          <c:tx>
            <c:strRef>
              <c:f>'UA_Other Data'!$U$600</c:f>
              <c:strCache>
                <c:ptCount val="1"/>
                <c:pt idx="0">
                  <c:v>Balloon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AF-456A-860E-C7E1D9C343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AF-456A-860E-C7E1D9C343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AF-456A-860E-C7E1D9C3435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AF-456A-860E-C7E1D9C3435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AF-456A-860E-C7E1D9C343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Data'!$U$602:$U$612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AF-456A-860E-C7E1D9C34350}"/>
            </c:ext>
          </c:extLst>
        </c:ser>
        <c:ser>
          <c:idx val="4"/>
          <c:order val="3"/>
          <c:tx>
            <c:strRef>
              <c:f>'UA_Other Data'!$V$600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AF-456A-860E-C7E1D9C343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AF-456A-860E-C7E1D9C3435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AF-456A-860E-C7E1D9C343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Data'!$V$602:$V$612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14</c:v>
                </c:pt>
                <c:pt idx="7">
                  <c:v>11</c:v>
                </c:pt>
                <c:pt idx="8">
                  <c:v>29</c:v>
                </c:pt>
                <c:pt idx="9">
                  <c:v>14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DAF-456A-860E-C7E1D9C34350}"/>
            </c:ext>
          </c:extLst>
        </c:ser>
        <c:ser>
          <c:idx val="0"/>
          <c:order val="4"/>
          <c:tx>
            <c:strRef>
              <c:f>'UA_Other Data'!$W$600</c:f>
              <c:strCache>
                <c:ptCount val="1"/>
                <c:pt idx="0">
                  <c:v>Kite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Data'!$W$602:$W$612</c:f>
              <c:numCache>
                <c:formatCode>General</c:formatCode>
                <c:ptCount val="11"/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6-4E2C-BE77-7705EE4BB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430976"/>
        <c:axId val="80465920"/>
      </c:barChart>
      <c:lineChart>
        <c:grouping val="standard"/>
        <c:varyColors val="0"/>
        <c:ser>
          <c:idx val="5"/>
          <c:order val="5"/>
          <c:tx>
            <c:strRef>
              <c:f>'UA_Other Data'!$X$600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solidFill>
                <a:schemeClr val="bg1">
                  <a:lumMod val="85000"/>
                </a:schemeClr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'UA_Other Data'!$R$602:$R$612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'UA_Other Data'!$X$602:$X$612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40</c:v>
                </c:pt>
                <c:pt idx="5">
                  <c:v>94</c:v>
                </c:pt>
                <c:pt idx="6">
                  <c:v>113</c:v>
                </c:pt>
                <c:pt idx="7">
                  <c:v>139</c:v>
                </c:pt>
                <c:pt idx="8">
                  <c:v>125</c:v>
                </c:pt>
                <c:pt idx="9">
                  <c:v>45</c:v>
                </c:pt>
                <c:pt idx="1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DAF-456A-860E-C7E1D9C34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30976"/>
        <c:axId val="80465920"/>
      </c:lineChart>
      <c:catAx>
        <c:axId val="804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465920"/>
        <c:crosses val="autoZero"/>
        <c:auto val="1"/>
        <c:lblAlgn val="ctr"/>
        <c:lblOffset val="100"/>
        <c:noMultiLvlLbl val="0"/>
      </c:catAx>
      <c:valAx>
        <c:axId val="80465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No. of incidents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43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41061232211725"/>
          <c:y val="0.38937222326530113"/>
          <c:w val="0.11640717682564222"/>
          <c:h val="0.306165559213121"/>
        </c:manualLayout>
      </c:layout>
      <c:overlay val="0"/>
      <c:spPr>
        <a:ln w="76200"/>
      </c:sp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Distribution by Type to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'UA_Other Data'!$AJ$604</c:f>
              <c:strCache>
                <c:ptCount val="1"/>
                <c:pt idx="0">
                  <c:v>Drone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'UA_Other Data'!$AI$606:$AI$612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'UA_Other Data'!$AJ$606:$AJ$612</c:f>
              <c:numCache>
                <c:formatCode>0%</c:formatCode>
                <c:ptCount val="7"/>
                <c:pt idx="0">
                  <c:v>0.72499999999999998</c:v>
                </c:pt>
                <c:pt idx="1">
                  <c:v>0.75531914893617025</c:v>
                </c:pt>
                <c:pt idx="2">
                  <c:v>0.81415929203539827</c:v>
                </c:pt>
                <c:pt idx="3">
                  <c:v>0.89928057553956831</c:v>
                </c:pt>
                <c:pt idx="4">
                  <c:v>0.72799999999999998</c:v>
                </c:pt>
                <c:pt idx="5">
                  <c:v>0.57777777777777772</c:v>
                </c:pt>
                <c:pt idx="6">
                  <c:v>0.6216216216216216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C-4816-B7BC-51B39E84F4B1}"/>
            </c:ext>
          </c:extLst>
        </c:ser>
        <c:ser>
          <c:idx val="1"/>
          <c:order val="1"/>
          <c:tx>
            <c:strRef>
              <c:f>'UA_Other Data'!$AK$604</c:f>
              <c:strCache>
                <c:ptCount val="1"/>
                <c:pt idx="0">
                  <c:v>Model Aircraft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Data'!$AI$606:$AI$612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'UA_Other Data'!$AK$606:$AK$612</c:f>
              <c:numCache>
                <c:formatCode>0%</c:formatCode>
                <c:ptCount val="7"/>
                <c:pt idx="0">
                  <c:v>7.4999999999999997E-2</c:v>
                </c:pt>
                <c:pt idx="1">
                  <c:v>0.1276595744680851</c:v>
                </c:pt>
                <c:pt idx="2">
                  <c:v>8.8495575221238937E-3</c:v>
                </c:pt>
                <c:pt idx="3">
                  <c:v>7.1942446043165471E-3</c:v>
                </c:pt>
                <c:pt idx="4">
                  <c:v>0</c:v>
                </c:pt>
                <c:pt idx="5">
                  <c:v>4.4444444444444446E-2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C-4816-B7BC-51B39E84F4B1}"/>
            </c:ext>
          </c:extLst>
        </c:ser>
        <c:ser>
          <c:idx val="2"/>
          <c:order val="2"/>
          <c:tx>
            <c:strRef>
              <c:f>'UA_Other Data'!$AL$604</c:f>
              <c:strCache>
                <c:ptCount val="1"/>
                <c:pt idx="0">
                  <c:v>Balloon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Data'!$AI$606:$AI$612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'UA_Other Data'!$AL$606:$AL$612</c:f>
              <c:numCache>
                <c:formatCode>0%</c:formatCode>
                <c:ptCount val="7"/>
                <c:pt idx="0">
                  <c:v>7.4999999999999997E-2</c:v>
                </c:pt>
                <c:pt idx="1">
                  <c:v>5.3191489361702128E-2</c:v>
                </c:pt>
                <c:pt idx="2">
                  <c:v>5.3097345132743362E-2</c:v>
                </c:pt>
                <c:pt idx="3">
                  <c:v>1.4388489208633094E-2</c:v>
                </c:pt>
                <c:pt idx="4">
                  <c:v>0.04</c:v>
                </c:pt>
                <c:pt idx="5">
                  <c:v>4.4444444444444446E-2</c:v>
                </c:pt>
                <c:pt idx="6">
                  <c:v>0.15555555555555556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C-4816-B7BC-51B39E84F4B1}"/>
            </c:ext>
          </c:extLst>
        </c:ser>
        <c:ser>
          <c:idx val="3"/>
          <c:order val="3"/>
          <c:tx>
            <c:strRef>
              <c:f>'UA_Other Data'!$AM$604</c:f>
              <c:strCache>
                <c:ptCount val="1"/>
                <c:pt idx="0">
                  <c:v>Unknown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Data'!$AI$606:$AI$612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'UA_Other Data'!$AM$606:$AM$612</c:f>
              <c:numCache>
                <c:formatCode>0%</c:formatCode>
                <c:ptCount val="7"/>
                <c:pt idx="0">
                  <c:v>0.125</c:v>
                </c:pt>
                <c:pt idx="1">
                  <c:v>6.3829787234042548E-2</c:v>
                </c:pt>
                <c:pt idx="2">
                  <c:v>0.12389380530973451</c:v>
                </c:pt>
                <c:pt idx="3">
                  <c:v>7.9136690647482008E-2</c:v>
                </c:pt>
                <c:pt idx="4">
                  <c:v>0.23200000000000001</c:v>
                </c:pt>
                <c:pt idx="5">
                  <c:v>0.31111111111111112</c:v>
                </c:pt>
                <c:pt idx="6">
                  <c:v>0.28378378378378377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C-4816-B7BC-51B39E84F4B1}"/>
            </c:ext>
          </c:extLst>
        </c:ser>
        <c:ser>
          <c:idx val="4"/>
          <c:order val="4"/>
          <c:tx>
            <c:strRef>
              <c:f>'UA_Other Data'!$AN$604</c:f>
              <c:strCache>
                <c:ptCount val="1"/>
                <c:pt idx="0">
                  <c:v>Kite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Data'!$AI$606:$AI$612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'UA_Other Data'!$AN$606:$AN$612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2.2222222222222223E-2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EC-4816-B7BC-51B39E84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7947247"/>
        <c:axId val="1946021231"/>
      </c:lineChart>
      <c:catAx>
        <c:axId val="105794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021231"/>
        <c:crosses val="autoZero"/>
        <c:auto val="1"/>
        <c:lblAlgn val="ctr"/>
        <c:lblOffset val="100"/>
        <c:noMultiLvlLbl val="0"/>
      </c:catAx>
      <c:valAx>
        <c:axId val="194602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94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UA/Other Airprox</a:t>
            </a:r>
            <a:r>
              <a:rPr lang="en-GB" sz="1200" b="1" baseline="0">
                <a:solidFill>
                  <a:sysClr val="windowText" lastClr="000000"/>
                </a:solidFill>
              </a:rPr>
              <a:t> </a:t>
            </a:r>
            <a:r>
              <a:rPr lang="en-GB" sz="1200" b="1">
                <a:solidFill>
                  <a:sysClr val="windowText" lastClr="000000"/>
                </a:solidFill>
              </a:rPr>
              <a:t>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Month'!$A$3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Month'!$B$3:$M$3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8-4DB5-9A6E-E73C2A368A72}"/>
            </c:ext>
          </c:extLst>
        </c:ser>
        <c:ser>
          <c:idx val="1"/>
          <c:order val="1"/>
          <c:tx>
            <c:strRef>
              <c:f>'By Month'!$A$4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Month'!$B$4:$M$4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9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8-4DB5-9A6E-E73C2A368A72}"/>
            </c:ext>
          </c:extLst>
        </c:ser>
        <c:ser>
          <c:idx val="2"/>
          <c:order val="2"/>
          <c:tx>
            <c:strRef>
              <c:f>'By Month'!$A$5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Month'!$B$5:$M$5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3</c:v>
                </c:pt>
                <c:pt idx="3">
                  <c:v>14</c:v>
                </c:pt>
                <c:pt idx="4">
                  <c:v>11</c:v>
                </c:pt>
                <c:pt idx="5">
                  <c:v>12</c:v>
                </c:pt>
                <c:pt idx="6">
                  <c:v>22</c:v>
                </c:pt>
                <c:pt idx="7">
                  <c:v>10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8-4DB5-9A6E-E73C2A368A72}"/>
            </c:ext>
          </c:extLst>
        </c:ser>
        <c:ser>
          <c:idx val="3"/>
          <c:order val="3"/>
          <c:tx>
            <c:strRef>
              <c:f>'By Month'!$A$6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Month'!$B$6:$M$6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24</c:v>
                </c:pt>
                <c:pt idx="5">
                  <c:v>19</c:v>
                </c:pt>
                <c:pt idx="6">
                  <c:v>30</c:v>
                </c:pt>
                <c:pt idx="7">
                  <c:v>11</c:v>
                </c:pt>
                <c:pt idx="8">
                  <c:v>13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8-4DB5-9A6E-E73C2A368A72}"/>
            </c:ext>
          </c:extLst>
        </c:ser>
        <c:ser>
          <c:idx val="4"/>
          <c:order val="4"/>
          <c:tx>
            <c:strRef>
              <c:f>'By Month'!$A$7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Month'!$B$7:$M$7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8-4DB5-9A6E-E73C2A368A72}"/>
            </c:ext>
          </c:extLst>
        </c:ser>
        <c:ser>
          <c:idx val="5"/>
          <c:order val="5"/>
          <c:tx>
            <c:strRef>
              <c:f>'By Month'!$A$8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Month'!$B$8:$M$8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8-4DB5-9A6E-E73C2A368A72}"/>
            </c:ext>
          </c:extLst>
        </c:ser>
        <c:ser>
          <c:idx val="6"/>
          <c:order val="6"/>
          <c:tx>
            <c:strRef>
              <c:f>'By Month'!$A$9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Month'!$B$9:$M$9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D8-4DB5-9A6E-E73C2A368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493344"/>
        <c:axId val="798493672"/>
      </c:barChart>
      <c:lineChart>
        <c:grouping val="standard"/>
        <c:varyColors val="0"/>
        <c:ser>
          <c:idx val="7"/>
          <c:order val="7"/>
          <c:tx>
            <c:strRef>
              <c:f>'By Month'!$A$10</c:f>
              <c:strCache>
                <c:ptCount val="1"/>
                <c:pt idx="0">
                  <c:v>Previous 5-yr's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Month'!$B$10:$M$10</c:f>
              <c:numCache>
                <c:formatCode>0</c:formatCode>
                <c:ptCount val="12"/>
                <c:pt idx="0">
                  <c:v>3.6</c:v>
                </c:pt>
                <c:pt idx="1">
                  <c:v>6.4</c:v>
                </c:pt>
                <c:pt idx="2">
                  <c:v>4.8571428571428568</c:v>
                </c:pt>
                <c:pt idx="3">
                  <c:v>7.8571428571428568</c:v>
                </c:pt>
                <c:pt idx="4">
                  <c:v>12.8</c:v>
                </c:pt>
                <c:pt idx="5">
                  <c:v>10.714285714285714</c:v>
                </c:pt>
                <c:pt idx="6">
                  <c:v>15.4</c:v>
                </c:pt>
                <c:pt idx="7">
                  <c:v>9.5714285714285712</c:v>
                </c:pt>
                <c:pt idx="8">
                  <c:v>9</c:v>
                </c:pt>
                <c:pt idx="9">
                  <c:v>6.6</c:v>
                </c:pt>
                <c:pt idx="10">
                  <c:v>6</c:v>
                </c:pt>
                <c:pt idx="11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3-4B16-8210-8BAA1755C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493344"/>
        <c:axId val="798493672"/>
      </c:lineChart>
      <c:catAx>
        <c:axId val="7984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672"/>
        <c:crosses val="autoZero"/>
        <c:auto val="1"/>
        <c:lblAlgn val="ctr"/>
        <c:lblOffset val="100"/>
        <c:noMultiLvlLbl val="0"/>
      </c:catAx>
      <c:valAx>
        <c:axId val="79849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Airprox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by Month - Current and last 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'By Month'!$A$4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6">
                  <a:tint val="4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Month'!$B$4:$M$4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9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8-4DB5-9A6E-E73C2A368A72}"/>
            </c:ext>
          </c:extLst>
        </c:ser>
        <c:ser>
          <c:idx val="1"/>
          <c:order val="1"/>
          <c:tx>
            <c:strRef>
              <c:f>'By Month'!$A$6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6">
                  <a:tint val="62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Month'!$B$6:$M$6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24</c:v>
                </c:pt>
                <c:pt idx="5">
                  <c:v>19</c:v>
                </c:pt>
                <c:pt idx="6">
                  <c:v>30</c:v>
                </c:pt>
                <c:pt idx="7">
                  <c:v>11</c:v>
                </c:pt>
                <c:pt idx="8">
                  <c:v>13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8-4DB5-9A6E-E73C2A368A72}"/>
            </c:ext>
          </c:extLst>
        </c:ser>
        <c:ser>
          <c:idx val="2"/>
          <c:order val="2"/>
          <c:tx>
            <c:strRef>
              <c:f>'By Month'!$A$5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6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Month'!$B$5:$M$5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3</c:v>
                </c:pt>
                <c:pt idx="3">
                  <c:v>14</c:v>
                </c:pt>
                <c:pt idx="4">
                  <c:v>11</c:v>
                </c:pt>
                <c:pt idx="5">
                  <c:v>12</c:v>
                </c:pt>
                <c:pt idx="6">
                  <c:v>22</c:v>
                </c:pt>
                <c:pt idx="7">
                  <c:v>10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8-4DB5-9A6E-E73C2A368A72}"/>
            </c:ext>
          </c:extLst>
        </c:ser>
        <c:ser>
          <c:idx val="3"/>
          <c:order val="3"/>
          <c:tx>
            <c:strRef>
              <c:f>'By Month'!$A$7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tint val="9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Month'!$B$7:$M$7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8-4DB5-9A6E-E73C2A368A72}"/>
            </c:ext>
          </c:extLst>
        </c:ser>
        <c:ser>
          <c:idx val="4"/>
          <c:order val="4"/>
          <c:tx>
            <c:strRef>
              <c:f>'By Month'!$A$8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>
                  <a:shade val="92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Month'!$B$8:$M$8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8-4DB5-9A6E-E73C2A368A72}"/>
            </c:ext>
          </c:extLst>
        </c:ser>
        <c:ser>
          <c:idx val="5"/>
          <c:order val="5"/>
          <c:tx>
            <c:strRef>
              <c:f>'By Month'!$A$9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Month'!$B$9:$M$9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8-4DB5-9A6E-E73C2A368A72}"/>
            </c:ext>
          </c:extLst>
        </c:ser>
        <c:ser>
          <c:idx val="6"/>
          <c:order val="6"/>
          <c:tx>
            <c:strRef>
              <c:f>'By Month'!$A$10</c:f>
              <c:strCache>
                <c:ptCount val="1"/>
                <c:pt idx="0">
                  <c:v>Previous 5-yr's Average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Month'!$B$10:$M$10</c:f>
              <c:numCache>
                <c:formatCode>0</c:formatCode>
                <c:ptCount val="12"/>
                <c:pt idx="0">
                  <c:v>3.6</c:v>
                </c:pt>
                <c:pt idx="1">
                  <c:v>6.4</c:v>
                </c:pt>
                <c:pt idx="2">
                  <c:v>4.8571428571428568</c:v>
                </c:pt>
                <c:pt idx="3">
                  <c:v>7.8571428571428568</c:v>
                </c:pt>
                <c:pt idx="4">
                  <c:v>12.8</c:v>
                </c:pt>
                <c:pt idx="5">
                  <c:v>10.714285714285714</c:v>
                </c:pt>
                <c:pt idx="6">
                  <c:v>15.4</c:v>
                </c:pt>
                <c:pt idx="7">
                  <c:v>9.5714285714285712</c:v>
                </c:pt>
                <c:pt idx="8">
                  <c:v>9</c:v>
                </c:pt>
                <c:pt idx="9">
                  <c:v>6.6</c:v>
                </c:pt>
                <c:pt idx="10">
                  <c:v>6</c:v>
                </c:pt>
                <c:pt idx="11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D8-4DB5-9A6E-E73C2A368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493344"/>
        <c:axId val="798493672"/>
        <c:extLst>
          <c:ext xmlns:c15="http://schemas.microsoft.com/office/drawing/2012/chart" uri="{02D57815-91ED-43cb-92C2-25804820EDAC}">
            <c15:filteredRadarSeries>
              <c15:ser>
                <c:idx val="7"/>
                <c:order val="7"/>
                <c:tx>
                  <c:v>2018</c:v>
                </c:tx>
                <c:spPr>
                  <a:ln w="28575" cap="rnd">
                    <a:solidFill>
                      <a:schemeClr val="accent6">
                        <a:shade val="4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C650-4D94-9272-04452FAD5507}"/>
                  </c:ext>
                </c:extLst>
              </c15:ser>
            </c15:filteredRadarSeries>
          </c:ext>
        </c:extLst>
      </c:radarChart>
      <c:catAx>
        <c:axId val="79849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672"/>
        <c:crosses val="autoZero"/>
        <c:auto val="1"/>
        <c:lblAlgn val="ctr"/>
        <c:lblOffset val="100"/>
        <c:noMultiLvlLbl val="0"/>
      </c:catAx>
      <c:valAx>
        <c:axId val="79849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UA/Other Airprox</a:t>
            </a:r>
            <a:r>
              <a:rPr lang="en-GB" sz="1200" b="1" baseline="0">
                <a:solidFill>
                  <a:sysClr val="windowText" lastClr="000000"/>
                </a:solidFill>
              </a:rPr>
              <a:t> </a:t>
            </a:r>
            <a:r>
              <a:rPr lang="en-GB" sz="1200" b="1">
                <a:solidFill>
                  <a:sysClr val="windowText" lastClr="000000"/>
                </a:solidFill>
              </a:rPr>
              <a:t>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'By Month'!$A$8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Month'!$B$8:$M$8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11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07-4B2B-93F1-8D157F73AFE6}"/>
            </c:ext>
          </c:extLst>
        </c:ser>
        <c:ser>
          <c:idx val="6"/>
          <c:order val="6"/>
          <c:tx>
            <c:strRef>
              <c:f>'By Month'!$A$9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Month'!$B$9:$M$9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07-4B2B-93F1-8D157F73A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493344"/>
        <c:axId val="7984936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Month'!$A$3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Month'!$B$3:$M$3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5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5</c:v>
                      </c:pt>
                      <c:pt idx="8">
                        <c:v>6</c:v>
                      </c:pt>
                      <c:pt idx="9">
                        <c:v>4</c:v>
                      </c:pt>
                      <c:pt idx="10">
                        <c:v>3</c:v>
                      </c:pt>
                      <c:pt idx="11">
                        <c:v>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F4A-4FC9-ADDC-10E154E5CE0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Month'!$B$4:$M$4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</c:v>
                      </c:pt>
                      <c:pt idx="1">
                        <c:v>5</c:v>
                      </c:pt>
                      <c:pt idx="2">
                        <c:v>9</c:v>
                      </c:pt>
                      <c:pt idx="3">
                        <c:v>7</c:v>
                      </c:pt>
                      <c:pt idx="4">
                        <c:v>10</c:v>
                      </c:pt>
                      <c:pt idx="5">
                        <c:v>13</c:v>
                      </c:pt>
                      <c:pt idx="6">
                        <c:v>9</c:v>
                      </c:pt>
                      <c:pt idx="7">
                        <c:v>11</c:v>
                      </c:pt>
                      <c:pt idx="8">
                        <c:v>4</c:v>
                      </c:pt>
                      <c:pt idx="9">
                        <c:v>7</c:v>
                      </c:pt>
                      <c:pt idx="10">
                        <c:v>9</c:v>
                      </c:pt>
                      <c:pt idx="11">
                        <c:v>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F4A-4FC9-ADDC-10E154E5CE0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Month'!$B$5:$M$5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10</c:v>
                      </c:pt>
                      <c:pt idx="2">
                        <c:v>3</c:v>
                      </c:pt>
                      <c:pt idx="3">
                        <c:v>14</c:v>
                      </c:pt>
                      <c:pt idx="4">
                        <c:v>11</c:v>
                      </c:pt>
                      <c:pt idx="5">
                        <c:v>12</c:v>
                      </c:pt>
                      <c:pt idx="6">
                        <c:v>22</c:v>
                      </c:pt>
                      <c:pt idx="7">
                        <c:v>10</c:v>
                      </c:pt>
                      <c:pt idx="8">
                        <c:v>10</c:v>
                      </c:pt>
                      <c:pt idx="9">
                        <c:v>7</c:v>
                      </c:pt>
                      <c:pt idx="10">
                        <c:v>6</c:v>
                      </c:pt>
                      <c:pt idx="11">
                        <c:v>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707-4B2B-93F1-8D157F73AFE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5</c:v>
                      </c:pt>
                      <c:pt idx="2">
                        <c:v>4</c:v>
                      </c:pt>
                      <c:pt idx="3">
                        <c:v>8</c:v>
                      </c:pt>
                      <c:pt idx="4">
                        <c:v>24</c:v>
                      </c:pt>
                      <c:pt idx="5">
                        <c:v>19</c:v>
                      </c:pt>
                      <c:pt idx="6">
                        <c:v>30</c:v>
                      </c:pt>
                      <c:pt idx="7">
                        <c:v>11</c:v>
                      </c:pt>
                      <c:pt idx="8">
                        <c:v>13</c:v>
                      </c:pt>
                      <c:pt idx="9">
                        <c:v>8</c:v>
                      </c:pt>
                      <c:pt idx="10">
                        <c:v>6</c:v>
                      </c:pt>
                      <c:pt idx="11">
                        <c:v>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707-4B2B-93F1-8D157F73AFE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11</c:v>
                      </c:pt>
                      <c:pt idx="2">
                        <c:v>6</c:v>
                      </c:pt>
                      <c:pt idx="3">
                        <c:v>14</c:v>
                      </c:pt>
                      <c:pt idx="4">
                        <c:v>15</c:v>
                      </c:pt>
                      <c:pt idx="5">
                        <c:v>18</c:v>
                      </c:pt>
                      <c:pt idx="6">
                        <c:v>12</c:v>
                      </c:pt>
                      <c:pt idx="7">
                        <c:v>15</c:v>
                      </c:pt>
                      <c:pt idx="8">
                        <c:v>12</c:v>
                      </c:pt>
                      <c:pt idx="9">
                        <c:v>7</c:v>
                      </c:pt>
                      <c:pt idx="10">
                        <c:v>6</c:v>
                      </c:pt>
                      <c:pt idx="11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707-4B2B-93F1-8D157F73AFE6}"/>
                  </c:ext>
                </c:extLst>
              </c15:ser>
            </c15:filteredLineSeries>
          </c:ext>
        </c:extLst>
      </c:lineChart>
      <c:catAx>
        <c:axId val="7984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672"/>
        <c:crosses val="autoZero"/>
        <c:auto val="1"/>
        <c:lblAlgn val="ctr"/>
        <c:lblOffset val="100"/>
        <c:noMultiLvlLbl val="0"/>
      </c:catAx>
      <c:valAx>
        <c:axId val="79849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[UA_Other Airprox Count-2021-December 2021.xlsx]By Risk!PivotTable2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Airprox Risk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cked"/>
        <c:varyColors val="0"/>
        <c:ser>
          <c:idx val="0"/>
          <c:order val="0"/>
          <c:tx>
            <c:strRef>
              <c:f>'By Risk'!$B$3:$B$4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Risk'!$B$5:$B$15</c:f>
              <c:numCache>
                <c:formatCode>General</c:formatCode>
                <c:ptCount val="10"/>
                <c:pt idx="2">
                  <c:v>2</c:v>
                </c:pt>
                <c:pt idx="3">
                  <c:v>14</c:v>
                </c:pt>
                <c:pt idx="4">
                  <c:v>34</c:v>
                </c:pt>
                <c:pt idx="5">
                  <c:v>32</c:v>
                </c:pt>
                <c:pt idx="6">
                  <c:v>45</c:v>
                </c:pt>
                <c:pt idx="7">
                  <c:v>44</c:v>
                </c:pt>
                <c:pt idx="8">
                  <c:v>8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A-4E1F-89D2-FAC2BE1230BA}"/>
            </c:ext>
          </c:extLst>
        </c:ser>
        <c:ser>
          <c:idx val="1"/>
          <c:order val="1"/>
          <c:tx>
            <c:strRef>
              <c:f>'By Risk'!$C$3:$C$4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Risk'!$C$5:$C$15</c:f>
              <c:numCache>
                <c:formatCode>General</c:formatCode>
                <c:ptCount val="10"/>
                <c:pt idx="0">
                  <c:v>1</c:v>
                </c:pt>
                <c:pt idx="2">
                  <c:v>3</c:v>
                </c:pt>
                <c:pt idx="3">
                  <c:v>14</c:v>
                </c:pt>
                <c:pt idx="4">
                  <c:v>31</c:v>
                </c:pt>
                <c:pt idx="5">
                  <c:v>33</c:v>
                </c:pt>
                <c:pt idx="6">
                  <c:v>47</c:v>
                </c:pt>
                <c:pt idx="7">
                  <c:v>36</c:v>
                </c:pt>
                <c:pt idx="8">
                  <c:v>9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A-4E1F-89D2-FAC2BE1230BA}"/>
            </c:ext>
          </c:extLst>
        </c:ser>
        <c:ser>
          <c:idx val="2"/>
          <c:order val="2"/>
          <c:tx>
            <c:strRef>
              <c:f>'By Risk'!$D$3:$D$4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Risk'!$D$5:$D$15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25</c:v>
                </c:pt>
                <c:pt idx="5">
                  <c:v>36</c:v>
                </c:pt>
                <c:pt idx="6">
                  <c:v>40</c:v>
                </c:pt>
                <c:pt idx="7">
                  <c:v>39</c:v>
                </c:pt>
                <c:pt idx="8">
                  <c:v>23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EA-4E1F-89D2-FAC2BE1230BA}"/>
            </c:ext>
          </c:extLst>
        </c:ser>
        <c:ser>
          <c:idx val="3"/>
          <c:order val="3"/>
          <c:tx>
            <c:strRef>
              <c:f>'By Risk'!$E$3:$E$4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Risk'!$E$5:$E$15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EA-4E1F-89D2-FAC2BE1230BA}"/>
            </c:ext>
          </c:extLst>
        </c:ser>
        <c:ser>
          <c:idx val="4"/>
          <c:order val="4"/>
          <c:tx>
            <c:strRef>
              <c:f>'By Risk'!$F$3:$F$4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Risk'!$F$5:$F$15</c:f>
              <c:numCache>
                <c:formatCode>General</c:formatCode>
                <c:ptCount val="10"/>
                <c:pt idx="1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EA-4E1F-89D2-FAC2BE1230BA}"/>
            </c:ext>
          </c:extLst>
        </c:ser>
        <c:ser>
          <c:idx val="5"/>
          <c:order val="5"/>
          <c:tx>
            <c:strRef>
              <c:f>'By Risk'!$G$3:$G$4</c:f>
              <c:strCache>
                <c:ptCount val="1"/>
                <c:pt idx="0">
                  <c:v>NYA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Risk'!$G$5:$G$15</c:f>
              <c:numCache>
                <c:formatCode>General</c:formatCode>
                <c:ptCount val="10"/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5-432E-9B4C-08D08118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836448"/>
        <c:axId val="612836776"/>
      </c:areaChart>
      <c:catAx>
        <c:axId val="6128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836776"/>
        <c:crosses val="autoZero"/>
        <c:auto val="1"/>
        <c:lblAlgn val="ctr"/>
        <c:lblOffset val="100"/>
        <c:noMultiLvlLbl val="0"/>
      </c:catAx>
      <c:valAx>
        <c:axId val="61283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836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[UA_Other Airprox Count-2021-December 2021.xlsx]By Risk!PivotTable2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Airprox Percentage Risk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'By Risk'!$B$3:$B$4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Risk'!$B$5:$B$15</c:f>
              <c:numCache>
                <c:formatCode>General</c:formatCode>
                <c:ptCount val="10"/>
                <c:pt idx="2">
                  <c:v>2</c:v>
                </c:pt>
                <c:pt idx="3">
                  <c:v>14</c:v>
                </c:pt>
                <c:pt idx="4">
                  <c:v>34</c:v>
                </c:pt>
                <c:pt idx="5">
                  <c:v>32</c:v>
                </c:pt>
                <c:pt idx="6">
                  <c:v>45</c:v>
                </c:pt>
                <c:pt idx="7">
                  <c:v>44</c:v>
                </c:pt>
                <c:pt idx="8">
                  <c:v>8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B-45C7-8742-F49E9F40CDE7}"/>
            </c:ext>
          </c:extLst>
        </c:ser>
        <c:ser>
          <c:idx val="1"/>
          <c:order val="1"/>
          <c:tx>
            <c:strRef>
              <c:f>'By Risk'!$C$3:$C$4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Risk'!$C$5:$C$15</c:f>
              <c:numCache>
                <c:formatCode>General</c:formatCode>
                <c:ptCount val="10"/>
                <c:pt idx="0">
                  <c:v>1</c:v>
                </c:pt>
                <c:pt idx="2">
                  <c:v>3</c:v>
                </c:pt>
                <c:pt idx="3">
                  <c:v>14</c:v>
                </c:pt>
                <c:pt idx="4">
                  <c:v>31</c:v>
                </c:pt>
                <c:pt idx="5">
                  <c:v>33</c:v>
                </c:pt>
                <c:pt idx="6">
                  <c:v>47</c:v>
                </c:pt>
                <c:pt idx="7">
                  <c:v>36</c:v>
                </c:pt>
                <c:pt idx="8">
                  <c:v>9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B-45C7-8742-F49E9F40CDE7}"/>
            </c:ext>
          </c:extLst>
        </c:ser>
        <c:ser>
          <c:idx val="2"/>
          <c:order val="2"/>
          <c:tx>
            <c:strRef>
              <c:f>'By Risk'!$D$3:$D$4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Risk'!$D$5:$D$15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25</c:v>
                </c:pt>
                <c:pt idx="5">
                  <c:v>36</c:v>
                </c:pt>
                <c:pt idx="6">
                  <c:v>40</c:v>
                </c:pt>
                <c:pt idx="7">
                  <c:v>39</c:v>
                </c:pt>
                <c:pt idx="8">
                  <c:v>23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EB-45C7-8742-F49E9F40CDE7}"/>
            </c:ext>
          </c:extLst>
        </c:ser>
        <c:ser>
          <c:idx val="3"/>
          <c:order val="3"/>
          <c:tx>
            <c:strRef>
              <c:f>'By Risk'!$E$3:$E$4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Risk'!$E$5:$E$15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EB-45C7-8742-F49E9F40CDE7}"/>
            </c:ext>
          </c:extLst>
        </c:ser>
        <c:ser>
          <c:idx val="4"/>
          <c:order val="4"/>
          <c:tx>
            <c:strRef>
              <c:f>'By Risk'!$F$3:$F$4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Risk'!$F$5:$F$15</c:f>
              <c:numCache>
                <c:formatCode>General</c:formatCode>
                <c:ptCount val="10"/>
                <c:pt idx="1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EB-45C7-8742-F49E9F40CDE7}"/>
            </c:ext>
          </c:extLst>
        </c:ser>
        <c:ser>
          <c:idx val="5"/>
          <c:order val="5"/>
          <c:tx>
            <c:strRef>
              <c:f>'By Risk'!$G$3:$G$4</c:f>
              <c:strCache>
                <c:ptCount val="1"/>
                <c:pt idx="0">
                  <c:v>NYA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'By Risk'!$A$5:$A$15</c:f>
              <c:strCache>
                <c:ptCount val="10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'By Risk'!$G$5:$G$15</c:f>
              <c:numCache>
                <c:formatCode>General</c:formatCode>
                <c:ptCount val="10"/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A-45BC-AA2B-075810EC8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311760"/>
        <c:axId val="346311104"/>
      </c:barChart>
      <c:catAx>
        <c:axId val="34631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311104"/>
        <c:crosses val="autoZero"/>
        <c:auto val="1"/>
        <c:lblAlgn val="ctr"/>
        <c:lblOffset val="100"/>
        <c:noMultiLvlLbl val="0"/>
      </c:catAx>
      <c:valAx>
        <c:axId val="3463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31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69163777361776E-2"/>
          <c:y val="1.9400031535660045E-4"/>
          <c:w val="0.88738975692639954"/>
          <c:h val="0.820736410260936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'By Alt 1000s (0-500 inc)'!$C$15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inc)'!$D$15:$W$15</c:f>
              <c:numCache>
                <c:formatCode>General</c:formatCode>
                <c:ptCount val="20"/>
                <c:pt idx="0">
                  <c:v>12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9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5-4AE2-99E3-12569D357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7727416"/>
        <c:axId val="777727088"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14286</xdr:colOff>
      <xdr:row>672</xdr:row>
      <xdr:rowOff>78579</xdr:rowOff>
    </xdr:from>
    <xdr:to>
      <xdr:col>27</xdr:col>
      <xdr:colOff>-1</xdr:colOff>
      <xdr:row>708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761206</xdr:colOff>
      <xdr:row>614</xdr:row>
      <xdr:rowOff>55562</xdr:rowOff>
    </xdr:from>
    <xdr:to>
      <xdr:col>25</xdr:col>
      <xdr:colOff>745328</xdr:colOff>
      <xdr:row>654</xdr:row>
      <xdr:rowOff>154062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4761</xdr:colOff>
      <xdr:row>613</xdr:row>
      <xdr:rowOff>186532</xdr:rowOff>
    </xdr:from>
    <xdr:to>
      <xdr:col>43</xdr:col>
      <xdr:colOff>47625</xdr:colOff>
      <xdr:row>639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6EBA4-4714-47DB-949F-926DEB64049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367506</xdr:colOff>
      <xdr:row>644</xdr:row>
      <xdr:rowOff>187778</xdr:rowOff>
    </xdr:from>
    <xdr:ext cx="2533650" cy="11588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886BB7-1C1F-462A-8817-DC998F7EC330}"/>
            </a:ext>
          </a:extLst>
        </xdr:cNvPr>
        <xdr:cNvSpPr txBox="1"/>
      </xdr:nvSpPr>
      <xdr:spPr>
        <a:xfrm>
          <a:off x="8975725" y="12796497"/>
          <a:ext cx="2533650" cy="115887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571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/>
            <a:t>DESIGNATED as UNKNOWN until EVALUATED - DESIGNATION COULD CHANGE</a:t>
          </a:r>
        </a:p>
        <a:p>
          <a:pPr algn="ctr"/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17</xdr:row>
      <xdr:rowOff>107950</xdr:rowOff>
    </xdr:from>
    <xdr:to>
      <xdr:col>8</xdr:col>
      <xdr:colOff>155575</xdr:colOff>
      <xdr:row>35</xdr:row>
      <xdr:rowOff>17462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C4E7C-3BD0-4BBB-BCE9-83E71E2A9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17</xdr:row>
      <xdr:rowOff>66675</xdr:rowOff>
    </xdr:from>
    <xdr:to>
      <xdr:col>17</xdr:col>
      <xdr:colOff>523875</xdr:colOff>
      <xdr:row>34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20E77A-15CD-4B4E-A07F-134B6CF28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679450</xdr:colOff>
      <xdr:row>37</xdr:row>
      <xdr:rowOff>19050</xdr:rowOff>
    </xdr:from>
    <xdr:to>
      <xdr:col>8</xdr:col>
      <xdr:colOff>161925</xdr:colOff>
      <xdr:row>54</xdr:row>
      <xdr:rowOff>115887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A7968B-8138-41E6-8C4E-589D77666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1</xdr:row>
      <xdr:rowOff>176212</xdr:rowOff>
    </xdr:from>
    <xdr:to>
      <xdr:col>17</xdr:col>
      <xdr:colOff>457200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335915-4E4D-462D-87A9-C638970A6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23811</xdr:colOff>
      <xdr:row>17</xdr:row>
      <xdr:rowOff>185737</xdr:rowOff>
    </xdr:from>
    <xdr:to>
      <xdr:col>17</xdr:col>
      <xdr:colOff>447674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ECA706-1E16-48E5-83E5-ADB682E5E7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273843</xdr:colOff>
      <xdr:row>17</xdr:row>
      <xdr:rowOff>64823</xdr:rowOff>
    </xdr:from>
    <xdr:to>
      <xdr:col>14</xdr:col>
      <xdr:colOff>238123</xdr:colOff>
      <xdr:row>48</xdr:row>
      <xdr:rowOff>54241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41E502-528D-4718-B588-0339811AC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398462</xdr:colOff>
      <xdr:row>17</xdr:row>
      <xdr:rowOff>45242</xdr:rowOff>
    </xdr:from>
    <xdr:to>
      <xdr:col>29</xdr:col>
      <xdr:colOff>546629</xdr:colOff>
      <xdr:row>48</xdr:row>
      <xdr:rowOff>34660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874DB6-5674-496A-9972-42FCAE060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392906</xdr:colOff>
      <xdr:row>48</xdr:row>
      <xdr:rowOff>153722</xdr:rowOff>
    </xdr:from>
    <xdr:to>
      <xdr:col>29</xdr:col>
      <xdr:colOff>406399</xdr:colOff>
      <xdr:row>79</xdr:row>
      <xdr:rowOff>143140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271CE6-E993-4F6F-9F52-B4953A70E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273844</xdr:colOff>
      <xdr:row>48</xdr:row>
      <xdr:rowOff>166688</xdr:rowOff>
    </xdr:from>
    <xdr:to>
      <xdr:col>14</xdr:col>
      <xdr:colOff>238124</xdr:colOff>
      <xdr:row>79</xdr:row>
      <xdr:rowOff>156106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6AF1AB-53EF-44FB-AF25-8614E97D3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423332</xdr:colOff>
      <xdr:row>17</xdr:row>
      <xdr:rowOff>52916</xdr:rowOff>
    </xdr:from>
    <xdr:to>
      <xdr:col>13</xdr:col>
      <xdr:colOff>571499</xdr:colOff>
      <xdr:row>48</xdr:row>
      <xdr:rowOff>42334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B76A62-6D51-42A3-96F0-4A6144345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88899</xdr:colOff>
      <xdr:row>17</xdr:row>
      <xdr:rowOff>57149</xdr:rowOff>
    </xdr:from>
    <xdr:to>
      <xdr:col>29</xdr:col>
      <xdr:colOff>237066</xdr:colOff>
      <xdr:row>48</xdr:row>
      <xdr:rowOff>46567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415787-24C2-4CEE-B717-4D4296D1E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59531</xdr:colOff>
      <xdr:row>48</xdr:row>
      <xdr:rowOff>118003</xdr:rowOff>
    </xdr:from>
    <xdr:to>
      <xdr:col>28</xdr:col>
      <xdr:colOff>61117</xdr:colOff>
      <xdr:row>78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CFBFBE-A5DD-4895-A7B3-570488903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392906</xdr:colOff>
      <xdr:row>48</xdr:row>
      <xdr:rowOff>119062</xdr:rowOff>
    </xdr:from>
    <xdr:to>
      <xdr:col>13</xdr:col>
      <xdr:colOff>583406</xdr:colOff>
      <xdr:row>78</xdr:row>
      <xdr:rowOff>71437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38B168-9347-4D41-8735-BDF93D151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houman Sarah" refreshedDate="44545.859516435186" createdVersion="3" refreshedVersion="6" minRefreshableVersion="3" recordCount="672" xr:uid="{00000000-000A-0000-FFFF-FFFF0B000000}">
  <cacheSource type="worksheet">
    <worksheetSource ref="A1:J1048576" sheet="UA_Other Data"/>
  </cacheSource>
  <cacheFields count="10">
    <cacheField name="Airprox No" numFmtId="0">
      <sharedItems containsBlank="1" containsMixedTypes="1" containsNumber="1" containsInteger="1" minValue="2010004" maxValue="2021240"/>
    </cacheField>
    <cacheField name="Date" numFmtId="0">
      <sharedItems containsNonDate="0" containsDate="1" containsString="0" containsBlank="1" minDate="2010-02-12T00:00:00" maxDate="2021-11-30T00:00:00"/>
    </cacheField>
    <cacheField name="Year" numFmtId="0">
      <sharedItems containsString="0" containsBlank="1" containsNumber="1" containsInteger="1" minValue="1900" maxValue="2021" count="12">
        <n v="2010"/>
        <n v="2012"/>
        <n v="2014"/>
        <n v="2015"/>
        <n v="2016"/>
        <n v="2017"/>
        <n v="2018"/>
        <n v="2019"/>
        <n v="2020"/>
        <n v="2021"/>
        <m/>
        <n v="1900" u="1"/>
      </sharedItems>
    </cacheField>
    <cacheField name="Aircraft" numFmtId="0">
      <sharedItems containsBlank="1"/>
    </cacheField>
    <cacheField name="Object" numFmtId="0">
      <sharedItems containsBlank="1" count="8">
        <s v="Drone"/>
        <s v="Unknown"/>
        <s v="Model Aircraft"/>
        <s v="Balloon"/>
        <s v="Kite"/>
        <m/>
        <s v="AS355" u="1"/>
        <s v="Unk Obj" u="1"/>
      </sharedItems>
    </cacheField>
    <cacheField name="Latitude" numFmtId="0">
      <sharedItems containsBlank="1"/>
    </cacheField>
    <cacheField name="Longitude" numFmtId="0">
      <sharedItems containsBlank="1"/>
    </cacheField>
    <cacheField name="Alt" numFmtId="0">
      <sharedItems containsBlank="1" containsMixedTypes="1" containsNumber="1" containsInteger="1" minValue="10000" maxValue="13500"/>
    </cacheField>
    <cacheField name="Reported Location" numFmtId="0">
      <sharedItems containsBlank="1"/>
    </cacheField>
    <cacheField name="Risk" numFmtId="0">
      <sharedItems containsBlank="1" count="6">
        <s v="C"/>
        <s v="D"/>
        <s v="B"/>
        <s v="E"/>
        <s v="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2">
  <r>
    <n v="2010004"/>
    <d v="2010-02-12T00:00:00"/>
    <x v="0"/>
    <s v="Apache"/>
    <x v="0"/>
    <s v="5113N"/>
    <s v="00200W"/>
    <s v="00300"/>
    <s v="SPTA DA"/>
    <x v="0"/>
  </r>
  <r>
    <n v="2010005"/>
    <d v="2010-02-12T00:00:00"/>
    <x v="0"/>
    <s v="Sea King"/>
    <x v="0"/>
    <s v="5114N"/>
    <s v="00201W"/>
    <s v="00300"/>
    <s v="SPTA DA"/>
    <x v="0"/>
  </r>
  <r>
    <n v="2010012"/>
    <d v="2010-02-21T00:00:00"/>
    <x v="0"/>
    <s v="A319"/>
    <x v="1"/>
    <s v="5133N"/>
    <s v="00241W"/>
    <s v="07000"/>
    <s v="Filton/Bristol CTA"/>
    <x v="1"/>
  </r>
  <r>
    <n v="2010050"/>
    <d v="2010-05-09T00:00:00"/>
    <x v="0"/>
    <s v="R44"/>
    <x v="2"/>
    <s v="5212N"/>
    <s v="00015E"/>
    <s v="00850"/>
    <s v="Cambridge"/>
    <x v="1"/>
  </r>
  <r>
    <n v="2010142"/>
    <d v="2010-09-21T00:00:00"/>
    <x v="0"/>
    <s v="MD902"/>
    <x v="0"/>
    <s v="5106N"/>
    <s v="00038E"/>
    <s v="01200"/>
    <s v="Headcorn"/>
    <x v="2"/>
  </r>
  <r>
    <n v="2010173"/>
    <d v="2010-11-25T00:00:00"/>
    <x v="0"/>
    <s v="Tornado"/>
    <x v="0"/>
    <s v="5231N"/>
    <s v="00043E"/>
    <s v="00500"/>
    <s v="STANTA/ Buckenham Tofts"/>
    <x v="1"/>
  </r>
  <r>
    <n v="2012002"/>
    <d v="2012-01-08T00:00:00"/>
    <x v="1"/>
    <s v="C150"/>
    <x v="2"/>
    <s v="5143N"/>
    <s v="00009E"/>
    <s v="00050"/>
    <s v="North Weald"/>
    <x v="3"/>
  </r>
  <r>
    <n v="2012118"/>
    <d v="2012-08-09T00:00:00"/>
    <x v="1"/>
    <s v="B737"/>
    <x v="3"/>
    <s v="5122N"/>
    <s v="00042E"/>
    <s v="11000"/>
    <s v="Detling"/>
    <x v="1"/>
  </r>
  <r>
    <n v="2012134"/>
    <d v="2012-09-03T00:00:00"/>
    <x v="1"/>
    <s v="DA42"/>
    <x v="2"/>
    <s v="5221N"/>
    <s v="00123W"/>
    <s v="01300"/>
    <s v="Coventry"/>
    <x v="0"/>
  </r>
  <r>
    <n v="2012166"/>
    <d v="2012-12-02T00:00:00"/>
    <x v="1"/>
    <s v="A320"/>
    <x v="1"/>
    <s v="5551N"/>
    <s v="00406W"/>
    <s v="04000"/>
    <s v="Glasgow Airport"/>
    <x v="1"/>
  </r>
  <r>
    <n v="2012175"/>
    <d v="2012-12-30T00:00:00"/>
    <x v="1"/>
    <s v="B777"/>
    <x v="1"/>
    <s v="5110N"/>
    <s v="00003W"/>
    <s v="01500"/>
    <s v="London Gatwick"/>
    <x v="1"/>
  </r>
  <r>
    <n v="2014009"/>
    <d v="2014-02-04T00:00:00"/>
    <x v="2"/>
    <s v="Tutor"/>
    <x v="2"/>
    <s v="5239N"/>
    <s v="00016W"/>
    <s v="00600"/>
    <s v="Peterborough"/>
    <x v="2"/>
  </r>
  <r>
    <n v="2014021"/>
    <d v="2014-02-27T00:00:00"/>
    <x v="2"/>
    <s v="Merlin"/>
    <x v="0"/>
    <s v="5229N"/>
    <s v="00046E"/>
    <s v="00100"/>
    <s v="EG D208"/>
    <x v="1"/>
  </r>
  <r>
    <n v="2014073"/>
    <d v="2014-05-30T00:00:00"/>
    <x v="2"/>
    <s v="ATR72-500"/>
    <x v="0"/>
    <s v="5132N"/>
    <s v="00036W"/>
    <s v="01500"/>
    <s v="Southend Airport"/>
    <x v="1"/>
  </r>
  <r>
    <n v="2014117"/>
    <d v="2014-07-22T00:00:00"/>
    <x v="2"/>
    <s v="A320"/>
    <x v="0"/>
    <s v="5129N"/>
    <s v="00032W"/>
    <s v="00700"/>
    <s v="London Heathrow"/>
    <x v="4"/>
  </r>
  <r>
    <n v="2014118"/>
    <d v="2014-07-24T00:00:00"/>
    <x v="2"/>
    <s v="Merlin"/>
    <x v="1"/>
    <s v="5006N"/>
    <s v="00523W"/>
    <s v="00550"/>
    <s v="Praa Sands"/>
    <x v="1"/>
  </r>
  <r>
    <n v="2014187"/>
    <d v="2014-09-16T00:00:00"/>
    <x v="2"/>
    <s v="Gyroplane"/>
    <x v="2"/>
    <s v="5121N"/>
    <s v="00029W"/>
    <s v="01000"/>
    <s v="Rochester"/>
    <x v="2"/>
  </r>
  <r>
    <n v="2014194"/>
    <d v="2014-09-30T00:00:00"/>
    <x v="2"/>
    <s v="AW139"/>
    <x v="0"/>
    <s v="5240N"/>
    <s v="00122E"/>
    <s v="01000"/>
    <s v="Norwich"/>
    <x v="2"/>
  </r>
  <r>
    <n v="2014198"/>
    <d v="2014-10-02T00:00:00"/>
    <x v="2"/>
    <s v="Paraglider"/>
    <x v="0"/>
    <s v="5321N"/>
    <s v="00150W"/>
    <s v="00150"/>
    <s v="Rushup Edge"/>
    <x v="4"/>
  </r>
  <r>
    <n v="2014233"/>
    <d v="2014-12-15T00:00:00"/>
    <x v="2"/>
    <s v="E135"/>
    <x v="0"/>
    <s v="5350N"/>
    <s v="00138W"/>
    <s v="01700"/>
    <s v="Leeds Bradford Airport"/>
    <x v="0"/>
  </r>
  <r>
    <n v="2015005"/>
    <d v="2015-01-21T00:00:00"/>
    <x v="3"/>
    <s v="SAAB 2000"/>
    <x v="3"/>
    <s v="6011N"/>
    <s v="00114W"/>
    <s v="07000"/>
    <s v="Lerwick"/>
    <x v="3"/>
  </r>
  <r>
    <n v="2015017"/>
    <d v="2015-02-21T00:00:00"/>
    <x v="3"/>
    <s v="PA28"/>
    <x v="2"/>
    <s v="5123N"/>
    <s v="00110W"/>
    <s v="02100"/>
    <s v="IVO Brimpton"/>
    <x v="1"/>
  </r>
  <r>
    <n v="2015024"/>
    <d v="2015-03-15T00:00:00"/>
    <x v="3"/>
    <s v="A320"/>
    <x v="0"/>
    <s v="5129N"/>
    <s v="00037W"/>
    <s v="01800"/>
    <s v="London Heathrow"/>
    <x v="1"/>
  </r>
  <r>
    <n v="2015046"/>
    <d v="2015-04-11T00:00:00"/>
    <x v="3"/>
    <s v="EC30"/>
    <x v="0"/>
    <s v="5118N"/>
    <s v="00007W"/>
    <s v="01600"/>
    <s v="Kenley"/>
    <x v="0"/>
  </r>
  <r>
    <n v="2015049"/>
    <d v="2015-04-19T00:00:00"/>
    <x v="3"/>
    <s v="DHC8"/>
    <x v="0"/>
    <s v="5130N"/>
    <s v="00003W"/>
    <s v="02000"/>
    <s v="London City Airport"/>
    <x v="2"/>
  </r>
  <r>
    <n v="2015051"/>
    <d v="2015-04-24T00:00:00"/>
    <x v="3"/>
    <s v="Apache"/>
    <x v="2"/>
    <s v="5208N"/>
    <s v="00108E"/>
    <s v="00700"/>
    <s v="Wattisham"/>
    <x v="2"/>
  </r>
  <r>
    <n v="2015052"/>
    <d v="2015-04-20T00:00:00"/>
    <x v="3"/>
    <s v="B752"/>
    <x v="0"/>
    <s v="5324N"/>
    <s v="00211W"/>
    <s v="02500"/>
    <s v="Manchester Airport"/>
    <x v="2"/>
  </r>
  <r>
    <n v="2015054"/>
    <d v="2015-04-25T00:00:00"/>
    <x v="3"/>
    <s v="Lynx"/>
    <x v="0"/>
    <s v="5131N"/>
    <s v="00231W"/>
    <s v="02200"/>
    <s v="Bristol Airport"/>
    <x v="4"/>
  </r>
  <r>
    <n v="2015060"/>
    <d v="2015-05-03T00:00:00"/>
    <x v="3"/>
    <s v="RJ85"/>
    <x v="3"/>
    <s v="5146N"/>
    <s v="00038E"/>
    <n v="10000"/>
    <s v="Southend"/>
    <x v="1"/>
  </r>
  <r>
    <n v="2015073"/>
    <d v="2015-05-28T00:00:00"/>
    <x v="3"/>
    <s v="A320"/>
    <x v="1"/>
    <s v="5138N"/>
    <s v="00019E"/>
    <n v="13500"/>
    <s v="Lambourne"/>
    <x v="1"/>
  </r>
  <r>
    <n v="2015082"/>
    <d v="2015-05-08T00:00:00"/>
    <x v="3"/>
    <s v="B757-236"/>
    <x v="0"/>
    <s v="5313N"/>
    <s v="00210W"/>
    <s v="04900"/>
    <s v="Macclesfield"/>
    <x v="2"/>
  </r>
  <r>
    <n v="2015084"/>
    <d v="2015-05-30T00:00:00"/>
    <x v="3"/>
    <s v="Vans RV6A"/>
    <x v="0"/>
    <s v="5210N"/>
    <s v="00114W"/>
    <s v="02000"/>
    <s v="Byfield, Northampton"/>
    <x v="2"/>
  </r>
  <r>
    <n v="2015086"/>
    <d v="2015-06-17T00:00:00"/>
    <x v="3"/>
    <s v="Cavalon Gyroplane"/>
    <x v="0"/>
    <s v="5117N"/>
    <s v="00034E"/>
    <s v="01500"/>
    <s v="Detling"/>
    <x v="4"/>
  </r>
  <r>
    <n v="2015096"/>
    <d v="2015-06-11T00:00:00"/>
    <x v="3"/>
    <s v="EV97 Eurostar"/>
    <x v="0"/>
    <s v="5237N"/>
    <s v="00309W"/>
    <s v="01430"/>
    <s v="Welshpool"/>
    <x v="2"/>
  </r>
  <r>
    <n v="2015106"/>
    <d v="2015-07-09T00:00:00"/>
    <x v="3"/>
    <s v="RJ1H"/>
    <x v="0"/>
    <s v="5118N"/>
    <s v="00036E"/>
    <s v="04000"/>
    <s v="Detling"/>
    <x v="4"/>
  </r>
  <r>
    <n v="2015109"/>
    <d v="2015-07-09T00:00:00"/>
    <x v="3"/>
    <s v="B737-800"/>
    <x v="0"/>
    <s v="5349N"/>
    <s v="00135W"/>
    <s v="01800"/>
    <s v="Leeds Bradford Airport"/>
    <x v="2"/>
  </r>
  <r>
    <n v="2015117"/>
    <d v="2015-07-26T00:00:00"/>
    <x v="3"/>
    <s v="Be20"/>
    <x v="0"/>
    <s v="5100N"/>
    <s v="00119W"/>
    <s v="01100"/>
    <s v="Southampton Airport"/>
    <x v="4"/>
  </r>
  <r>
    <n v="2015118"/>
    <d v="2015-07-26T00:00:00"/>
    <x v="3"/>
    <s v="DHC8"/>
    <x v="0"/>
    <s v="5059N"/>
    <s v="00120W"/>
    <s v="00650"/>
    <s v="Southampton Airport"/>
    <x v="0"/>
  </r>
  <r>
    <n v="2015129"/>
    <d v="2015-08-11T00:00:00"/>
    <x v="3"/>
    <s v="Chinook"/>
    <x v="0"/>
    <s v="5114N"/>
    <s v="00105W"/>
    <s v="01000"/>
    <s v="Odiham"/>
    <x v="4"/>
  </r>
  <r>
    <n v="2015139"/>
    <d v="2015-08-17T00:00:00"/>
    <x v="3"/>
    <s v="A319"/>
    <x v="1"/>
    <s v="5110N"/>
    <s v="00042W"/>
    <s v="00110"/>
    <s v="London Heathrow"/>
    <x v="1"/>
  </r>
  <r>
    <n v="2015141"/>
    <d v="2015-08-27T00:00:00"/>
    <x v="3"/>
    <s v="Dornier D328-100"/>
    <x v="0"/>
    <s v="5326N"/>
    <s v="00205W"/>
    <s v="02800"/>
    <s v="Stockport"/>
    <x v="4"/>
  </r>
  <r>
    <n v="2015143"/>
    <d v="2015-08-19T00:00:00"/>
    <x v="3"/>
    <s v="A321-231 "/>
    <x v="1"/>
    <s v="5226N"/>
    <s v="00143W"/>
    <s v="01500"/>
    <s v="Birmingham Airport"/>
    <x v="2"/>
  </r>
  <r>
    <n v="2015155"/>
    <d v="2015-09-13T00:00:00"/>
    <x v="3"/>
    <s v="B738"/>
    <x v="0"/>
    <s v="5154N"/>
    <s v="00024E"/>
    <s v="04000"/>
    <s v="London Stansted"/>
    <x v="4"/>
  </r>
  <r>
    <n v="2015157"/>
    <d v="2015-09-13T00:00:00"/>
    <x v="3"/>
    <s v="E170"/>
    <x v="0"/>
    <s v="5129N"/>
    <s v="00006W"/>
    <s v="02000"/>
    <s v="London City Airport"/>
    <x v="4"/>
  </r>
  <r>
    <n v="2015162"/>
    <d v="2015-09-22T00:00:00"/>
    <x v="3"/>
    <s v="B777"/>
    <x v="0"/>
    <s v="5129N"/>
    <s v="00034W"/>
    <s v="02000"/>
    <s v="London Heathrow"/>
    <x v="4"/>
  </r>
  <r>
    <n v="2015163"/>
    <d v="2015-09-25T00:00:00"/>
    <x v="3"/>
    <s v="A319"/>
    <x v="0"/>
    <s v="5139N"/>
    <s v="00013W"/>
    <s v="00080"/>
    <s v="London Heathrow"/>
    <x v="2"/>
  </r>
  <r>
    <n v="2015168"/>
    <d v="2015-09-23T00:00:00"/>
    <x v="3"/>
    <s v="E190"/>
    <x v="0"/>
    <s v="5130N"/>
    <s v="00011 E"/>
    <s v="02600"/>
    <s v="London City Airport"/>
    <x v="2"/>
  </r>
  <r>
    <n v="2015172"/>
    <d v="2015-09-30T00:00:00"/>
    <x v="3"/>
    <s v="A319"/>
    <x v="0"/>
    <s v="5128N"/>
    <s v="00031W"/>
    <s v="00500"/>
    <s v="London Heathrow"/>
    <x v="4"/>
  </r>
  <r>
    <n v="2015176"/>
    <d v="2015-10-02T00:00:00"/>
    <x v="3"/>
    <s v="Dornier 328-100"/>
    <x v="0"/>
    <s v="5323N"/>
    <s v="00210W"/>
    <s v="03000"/>
    <s v="Manchester Airport"/>
    <x v="4"/>
  </r>
  <r>
    <n v="2015177"/>
    <d v="2015-10-04T00:00:00"/>
    <x v="3"/>
    <s v="PA28RT-201"/>
    <x v="0"/>
    <s v="5240N"/>
    <s v="00206W"/>
    <s v="00050"/>
    <s v="London City Airport"/>
    <x v="4"/>
  </r>
  <r>
    <n v="2015183"/>
    <d v="2015-10-04T00:00:00"/>
    <x v="3"/>
    <s v="B777"/>
    <x v="0"/>
    <s v="5228N"/>
    <s v="00025W"/>
    <s v="00300"/>
    <s v="London Heathrow"/>
    <x v="1"/>
  </r>
  <r>
    <n v="2015190"/>
    <d v="2015-06-17T00:00:00"/>
    <x v="3"/>
    <s v="C560X"/>
    <x v="0"/>
    <s v="5133N"/>
    <s v="00010E"/>
    <s v="03000"/>
    <s v="London City Airport"/>
    <x v="2"/>
  </r>
  <r>
    <n v="2015191"/>
    <d v="2015-06-18T00:00:00"/>
    <x v="3"/>
    <s v="G2CA"/>
    <x v="2"/>
    <s v="5143N"/>
    <s v="00016W"/>
    <s v="02150"/>
    <s v="London Colney"/>
    <x v="3"/>
  </r>
  <r>
    <n v="2015195"/>
    <d v="2015-10-13T00:00:00"/>
    <x v="3"/>
    <s v="A380"/>
    <x v="0"/>
    <s v="5216N"/>
    <s v="00022W"/>
    <s v="02000"/>
    <s v="London Heathrow"/>
    <x v="2"/>
  </r>
  <r>
    <n v="2015198"/>
    <d v="2015-08-12T00:00:00"/>
    <x v="3"/>
    <s v="A321"/>
    <x v="1"/>
    <s v="5128N"/>
    <s v="00043W"/>
    <s v="03000"/>
    <s v="London Heathrow"/>
    <x v="1"/>
  </r>
  <r>
    <n v="2015202"/>
    <d v="2015-11-08T00:00:00"/>
    <x v="3"/>
    <s v="B777"/>
    <x v="1"/>
    <s v="5119N"/>
    <s v="00023W"/>
    <s v="06000"/>
    <s v="London Heathrow"/>
    <x v="4"/>
  </r>
  <r>
    <n v="2015207"/>
    <d v="2015-11-28T00:00:00"/>
    <x v="3"/>
    <s v="A319"/>
    <x v="0"/>
    <s v="5128N"/>
    <s v="00017W"/>
    <s v="01900"/>
    <s v="London Heathrow"/>
    <x v="0"/>
  </r>
  <r>
    <n v="2015211"/>
    <d v="2015-12-06T00:00:00"/>
    <x v="3"/>
    <s v="E170"/>
    <x v="0"/>
    <s v="5130N"/>
    <s v="00006E"/>
    <s v="01000"/>
    <s v="London City Airport"/>
    <x v="2"/>
  </r>
  <r>
    <n v="2015212"/>
    <d v="2015-11-28T00:00:00"/>
    <x v="3"/>
    <s v="A321"/>
    <x v="0"/>
    <s v="5109N"/>
    <s v="00010W"/>
    <s v="00100"/>
    <s v="London Gatwick"/>
    <x v="4"/>
  </r>
  <r>
    <n v="2015213"/>
    <d v="2015-12-07T00:00:00"/>
    <x v="3"/>
    <s v="A320"/>
    <x v="3"/>
    <s v="5101N"/>
    <s v="00013 E"/>
    <s v="16000"/>
    <s v="London Heathrow"/>
    <x v="2"/>
  </r>
  <r>
    <n v="2016005"/>
    <d v="2016-01-21T00:00:00"/>
    <x v="4"/>
    <s v="GR4"/>
    <x v="0"/>
    <s v="5600N"/>
    <s v="00233W"/>
    <s v="01500"/>
    <s v="Dunbar"/>
    <x v="0"/>
  </r>
  <r>
    <n v="2016011"/>
    <d v="2016-01-23T00:00:00"/>
    <x v="4"/>
    <s v="B737"/>
    <x v="1"/>
    <s v="5600N"/>
    <s v="00233W"/>
    <s v="07500"/>
    <s v="East Midlands"/>
    <x v="4"/>
  </r>
  <r>
    <n v="2016015"/>
    <d v="2016-02-14T00:00:00"/>
    <x v="4"/>
    <s v="A320"/>
    <x v="0"/>
    <s v="5119N"/>
    <s v="00002E"/>
    <s v="12500"/>
    <s v="London Heathrow"/>
    <x v="4"/>
  </r>
  <r>
    <n v="2016016"/>
    <d v="2016-02-12T00:00:00"/>
    <x v="4"/>
    <s v="Tutor"/>
    <x v="2"/>
    <s v="5139N"/>
    <s v="00104W"/>
    <s v="01500"/>
    <s v="Benson"/>
    <x v="0"/>
  </r>
  <r>
    <n v="2016019"/>
    <d v="2016-02-16T00:00:00"/>
    <x v="4"/>
    <s v="E135"/>
    <x v="0"/>
    <s v="5506N"/>
    <s v="00127W"/>
    <s v="02500"/>
    <s v="Newcastle"/>
    <x v="0"/>
  </r>
  <r>
    <n v="2016020"/>
    <d v="2016-02-23T00:00:00"/>
    <x v="4"/>
    <s v="A319"/>
    <x v="0"/>
    <s v="5141N"/>
    <s v="00024W"/>
    <s v="06000"/>
    <s v="London Heathrow"/>
    <x v="0"/>
  </r>
  <r>
    <n v="2016022"/>
    <d v="2016-02-23T00:00:00"/>
    <x v="4"/>
    <s v="A320"/>
    <x v="0"/>
    <s v="5141N"/>
    <s v="00024W"/>
    <s v="06000"/>
    <s v="London Heathrow"/>
    <x v="2"/>
  </r>
  <r>
    <n v="2016026"/>
    <d v="2016-03-06T00:00:00"/>
    <x v="4"/>
    <s v="B738"/>
    <x v="0"/>
    <s v="5554N"/>
    <s v="00422W"/>
    <s v="01200"/>
    <s v="Glasgow Airport"/>
    <x v="4"/>
  </r>
  <r>
    <n v="2016028"/>
    <d v="2016-03-05T00:00:00"/>
    <x v="4"/>
    <s v="B757"/>
    <x v="0"/>
    <s v="5322N"/>
    <s v="00212W"/>
    <s v="01500"/>
    <s v="Manchester Airport"/>
    <x v="4"/>
  </r>
  <r>
    <n v="2016031"/>
    <d v="2016-03-13T00:00:00"/>
    <x v="4"/>
    <s v="A320"/>
    <x v="0"/>
    <s v="5135N"/>
    <s v="00015W"/>
    <s v="05500"/>
    <s v="London Heathrow"/>
    <x v="0"/>
  </r>
  <r>
    <n v="2016033"/>
    <d v="2016-03-04T00:00:00"/>
    <x v="4"/>
    <s v="A319"/>
    <x v="0"/>
    <s v="5113N"/>
    <s v="00009W"/>
    <s v="05000"/>
    <s v="London Gatwick"/>
    <x v="2"/>
  </r>
  <r>
    <n v="2016037"/>
    <d v="2016-03-20T00:00:00"/>
    <x v="4"/>
    <s v="DHC8"/>
    <x v="0"/>
    <s v="5052N"/>
    <s v="00013W"/>
    <s v="09300"/>
    <s v="Shoreham"/>
    <x v="2"/>
  </r>
  <r>
    <n v="2016038"/>
    <d v="2016-03-23T00:00:00"/>
    <x v="4"/>
    <s v="Civil Helicopter"/>
    <x v="0"/>
    <s v="5339N"/>
    <s v="00234W"/>
    <s v="00900"/>
    <s v="Wigan"/>
    <x v="0"/>
  </r>
  <r>
    <n v="2016042"/>
    <d v="2016-03-30T00:00:00"/>
    <x v="4"/>
    <s v="A320"/>
    <x v="0"/>
    <s v="5130N"/>
    <s v="00037W"/>
    <s v="04800"/>
    <s v="London Heathrow"/>
    <x v="4"/>
  </r>
  <r>
    <n v="2016046"/>
    <d v="2016-04-05T00:00:00"/>
    <x v="4"/>
    <s v="Europa"/>
    <x v="2"/>
    <s v="5138N"/>
    <s v="00121W"/>
    <s v="00200"/>
    <s v="East Hanney"/>
    <x v="2"/>
  </r>
  <r>
    <n v="2016049"/>
    <d v="2016-03-28T00:00:00"/>
    <x v="4"/>
    <s v="A321"/>
    <x v="0"/>
    <s v="5129N"/>
    <s v="00018W"/>
    <s v="01800"/>
    <s v="London Heathrow"/>
    <x v="4"/>
  </r>
  <r>
    <n v="2016050"/>
    <d v="2016-04-13T00:00:00"/>
    <x v="4"/>
    <s v="A320"/>
    <x v="0"/>
    <s v="5128N"/>
    <s v="00016W"/>
    <s v="02000"/>
    <s v="London Heathrow"/>
    <x v="4"/>
  </r>
  <r>
    <n v="2016054"/>
    <d v="2016-04-17T00:00:00"/>
    <x v="4"/>
    <s v="DR400"/>
    <x v="0"/>
    <s v="5109N"/>
    <s v="00039W"/>
    <s v="01800"/>
    <s v="Headcorn"/>
    <x v="2"/>
  </r>
  <r>
    <n v="2016057"/>
    <d v="2016-03-31T00:00:00"/>
    <x v="4"/>
    <s v="B737"/>
    <x v="0"/>
    <s v="5146N"/>
    <s v="00006E"/>
    <s v="02000"/>
    <s v="London Stansted"/>
    <x v="2"/>
  </r>
  <r>
    <n v="2016060"/>
    <d v="2016-04-20T00:00:00"/>
    <x v="4"/>
    <s v="B787"/>
    <x v="3"/>
    <s v="5123N"/>
    <s v="00027W"/>
    <s v="05500"/>
    <s v="Ockham"/>
    <x v="0"/>
  </r>
  <r>
    <n v="2016062"/>
    <d v="2016-05-01T00:00:00"/>
    <x v="4"/>
    <s v="A320"/>
    <x v="0"/>
    <s v="5128N"/>
    <s v="00020W"/>
    <s v="01300"/>
    <s v="London Heathrow"/>
    <x v="4"/>
  </r>
  <r>
    <n v="2016063"/>
    <d v="2016-04-26T00:00:00"/>
    <x v="4"/>
    <s v="S92"/>
    <x v="0"/>
    <s v="5454N"/>
    <s v="00255W"/>
    <s v="00500"/>
    <s v="Carlisle"/>
    <x v="0"/>
  </r>
  <r>
    <n v="2016064"/>
    <d v="2016-05-01T00:00:00"/>
    <x v="4"/>
    <s v="A319"/>
    <x v="0"/>
    <s v="5107N"/>
    <s v="00013E"/>
    <s v="04600"/>
    <s v="London Gatwick"/>
    <x v="2"/>
  </r>
  <r>
    <n v="2016067"/>
    <d v="2016-05-03T00:00:00"/>
    <x v="4"/>
    <s v="A320"/>
    <x v="0"/>
    <s v="5127N"/>
    <s v="00022W"/>
    <s v="00700"/>
    <s v="London Heathrow"/>
    <x v="2"/>
  </r>
  <r>
    <n v="2016073"/>
    <d v="2016-05-08T00:00:00"/>
    <x v="4"/>
    <s v="A319"/>
    <x v="0"/>
    <s v="5129N"/>
    <s v="00040W"/>
    <s v="02300"/>
    <s v="London Heathrow"/>
    <x v="2"/>
  </r>
  <r>
    <n v="2016075"/>
    <d v="2016-04-24T00:00:00"/>
    <x v="4"/>
    <s v="Paraglider"/>
    <x v="0"/>
    <s v="5435N"/>
    <s v="00249W"/>
    <s v="00100"/>
    <s v="Barton Fell"/>
    <x v="2"/>
  </r>
  <r>
    <n v="2016077"/>
    <d v="2016-05-15T00:00:00"/>
    <x v="4"/>
    <s v="PA28"/>
    <x v="0"/>
    <s v="5346N"/>
    <s v="00301W"/>
    <s v="00200"/>
    <s v="Blackpool"/>
    <x v="0"/>
  </r>
  <r>
    <n v="2016078"/>
    <d v="2016-05-03T00:00:00"/>
    <x v="4"/>
    <s v="B738"/>
    <x v="0"/>
    <s v="5159N"/>
    <s v="00025E"/>
    <s v="03000"/>
    <s v="London Stansted"/>
    <x v="4"/>
  </r>
  <r>
    <n v="2016079"/>
    <d v="2016-05-15T00:00:00"/>
    <x v="4"/>
    <s v="SF340"/>
    <x v="0"/>
    <s v="5225N"/>
    <s v="00212W"/>
    <s v="00900"/>
    <s v="Manchester Airport"/>
    <x v="4"/>
  </r>
  <r>
    <n v="2016089"/>
    <d v="2016-05-22T00:00:00"/>
    <x v="4"/>
    <s v="A319"/>
    <x v="0"/>
    <s v="5128N"/>
    <s v="00010W"/>
    <s v="03200"/>
    <s v="London Heathrow"/>
    <x v="2"/>
  </r>
  <r>
    <n v="2016095"/>
    <d v="2016-05-21T00:00:00"/>
    <x v="4"/>
    <s v="A319"/>
    <x v="0"/>
    <s v="5128N"/>
    <s v="00016W"/>
    <s v="01200"/>
    <s v="London Heathrow"/>
    <x v="4"/>
  </r>
  <r>
    <n v="2016099"/>
    <d v="2016-06-07T00:00:00"/>
    <x v="4"/>
    <s v="A320"/>
    <x v="0"/>
    <s v="5122N"/>
    <s v="00014W"/>
    <s v="07000"/>
    <s v="London Heathrow"/>
    <x v="2"/>
  </r>
  <r>
    <n v="2016100"/>
    <d v="2016-05-29T00:00:00"/>
    <x v="4"/>
    <s v="Paraglider"/>
    <x v="2"/>
    <s v="5320N"/>
    <s v="00147W"/>
    <s v="01290"/>
    <s v="Mam Tor, Castleton"/>
    <x v="1"/>
  </r>
  <r>
    <n v="2016101"/>
    <d v="2016-06-09T00:00:00"/>
    <x v="4"/>
    <s v="A320"/>
    <x v="1"/>
    <s v="5119N"/>
    <s v="00021E"/>
    <s v="12000"/>
    <s v="Detling"/>
    <x v="1"/>
  </r>
  <r>
    <n v="2016104"/>
    <d v="2016-06-17T00:00:00"/>
    <x v="4"/>
    <s v="A319"/>
    <x v="1"/>
    <s v="5109N"/>
    <s v="00008W"/>
    <s v="01300"/>
    <s v="London Gatwick"/>
    <x v="4"/>
  </r>
  <r>
    <n v="2016106"/>
    <d v="2016-06-18T00:00:00"/>
    <x v="4"/>
    <s v="PA28"/>
    <x v="2"/>
    <s v="5222N"/>
    <s v="00122W"/>
    <s v="01200"/>
    <s v="Coventry"/>
    <x v="2"/>
  </r>
  <r>
    <n v="2016107"/>
    <d v="2016-06-19T00:00:00"/>
    <x v="4"/>
    <s v="RJ1H"/>
    <x v="0"/>
    <s v="5129N"/>
    <s v="00012E"/>
    <s v="03000"/>
    <s v="London City Airport"/>
    <x v="4"/>
  </r>
  <r>
    <n v="2016110"/>
    <d v="2016-06-20T00:00:00"/>
    <x v="4"/>
    <s v="B787"/>
    <x v="0"/>
    <s v="5118N"/>
    <s v="00002W"/>
    <s v="06000"/>
    <s v="London Heathrow"/>
    <x v="2"/>
  </r>
  <r>
    <n v="2016113"/>
    <d v="2016-06-21T00:00:00"/>
    <x v="4"/>
    <s v="Chinook"/>
    <x v="2"/>
    <s v="5136N"/>
    <s v="00105W"/>
    <s v="00800"/>
    <s v="Benson"/>
    <x v="2"/>
  </r>
  <r>
    <n v="2016114"/>
    <d v="2016-06-23T00:00:00"/>
    <x v="4"/>
    <s v="Jabiru"/>
    <x v="0"/>
    <s v="5237N"/>
    <s v="00308W"/>
    <s v="01400"/>
    <s v="Welshpool"/>
    <x v="2"/>
  </r>
  <r>
    <n v="2016119"/>
    <d v="2016-06-25T00:00:00"/>
    <x v="4"/>
    <s v="CE560XL"/>
    <x v="0"/>
    <s v="5128N"/>
    <s v="00018E"/>
    <s v="03000"/>
    <s v="Biggin Hill"/>
    <x v="4"/>
  </r>
  <r>
    <n v="2016122"/>
    <d v="2016-06-28T00:00:00"/>
    <x v="4"/>
    <s v="King Air"/>
    <x v="0"/>
    <s v="5258N"/>
    <s v="00014W"/>
    <s v="01500"/>
    <s v="Cranwell"/>
    <x v="0"/>
  </r>
  <r>
    <n v="2016123"/>
    <d v="2016-06-28T00:00:00"/>
    <x v="4"/>
    <s v="A340"/>
    <x v="0"/>
    <s v="5138N"/>
    <s v="00001E"/>
    <s v="09000"/>
    <s v="London Heathrow"/>
    <x v="2"/>
  </r>
  <r>
    <n v="2016128"/>
    <d v="2016-06-23T00:00:00"/>
    <x v="4"/>
    <s v="B747"/>
    <x v="0"/>
    <s v="5128N"/>
    <s v="00027W"/>
    <s v="04000"/>
    <s v="London Heathrow"/>
    <x v="2"/>
  </r>
  <r>
    <n v="2016133"/>
    <d v="2016-07-12T00:00:00"/>
    <x v="4"/>
    <s v="A319"/>
    <x v="0"/>
    <s v="5320N"/>
    <s v="00254W"/>
    <s v="01300"/>
    <s v="Liverpool Airport"/>
    <x v="4"/>
  </r>
  <r>
    <n v="2016137"/>
    <d v="2016-07-17T00:00:00"/>
    <x v="4"/>
    <s v="A319"/>
    <x v="0"/>
    <s v="5127N"/>
    <s v="00020W"/>
    <s v="01000"/>
    <s v="London Heathrow"/>
    <x v="2"/>
  </r>
  <r>
    <n v="2016138"/>
    <d v="2016-07-18T00:00:00"/>
    <x v="4"/>
    <s v="DA-42"/>
    <x v="0"/>
    <s v="5158N"/>
    <s v="00140W"/>
    <s v="02300"/>
    <s v="Morton-in-Marsh"/>
    <x v="2"/>
  </r>
  <r>
    <n v="2016139"/>
    <d v="2016-07-18T00:00:00"/>
    <x v="4"/>
    <s v="A321"/>
    <x v="0"/>
    <s v="5131N"/>
    <s v="00005E"/>
    <s v="05000"/>
    <s v="London Heathrow"/>
    <x v="4"/>
  </r>
  <r>
    <n v="2016142"/>
    <d v="2016-07-16T00:00:00"/>
    <x v="4"/>
    <s v="A320"/>
    <x v="0"/>
    <s v="5128N"/>
    <s v="00003E"/>
    <s v="05000"/>
    <s v="London Heathrow"/>
    <x v="4"/>
  </r>
  <r>
    <n v="2016146"/>
    <d v="2016-07-17T00:00:00"/>
    <x v="4"/>
    <s v="PA28"/>
    <x v="2"/>
    <s v="5131N"/>
    <s v="00128W"/>
    <s v="01600"/>
    <s v="Nr Wantage"/>
    <x v="0"/>
  </r>
  <r>
    <n v="2016154"/>
    <d v="2016-07-26T00:00:00"/>
    <x v="4"/>
    <s v="Chinook"/>
    <x v="2"/>
    <s v="5108N"/>
    <s v="00056W"/>
    <s v="00650"/>
    <s v="Odiham"/>
    <x v="0"/>
  </r>
  <r>
    <n v="2016158"/>
    <d v="2016-07-20T00:00:00"/>
    <x v="4"/>
    <s v="E190"/>
    <x v="0"/>
    <s v="5132N"/>
    <s v="00001W"/>
    <s v="02700"/>
    <s v="Odiham"/>
    <x v="4"/>
  </r>
  <r>
    <n v="2016161"/>
    <d v="2016-08-04T00:00:00"/>
    <x v="4"/>
    <s v="A320"/>
    <x v="0"/>
    <s v="5123N"/>
    <s v="00007E"/>
    <s v="11000"/>
    <s v="Biggin Hold"/>
    <x v="4"/>
  </r>
  <r>
    <n v="2016163"/>
    <d v="2016-08-08T00:00:00"/>
    <x v="4"/>
    <s v="Chinook"/>
    <x v="0"/>
    <s v="5144N"/>
    <s v="00104W"/>
    <s v="01700"/>
    <s v="Benson"/>
    <x v="0"/>
  </r>
  <r>
    <n v="2016164"/>
    <d v="2016-07-20T00:00:00"/>
    <x v="4"/>
    <s v="B767"/>
    <x v="0"/>
    <s v="5322N"/>
    <s v="00215W"/>
    <s v="00300"/>
    <s v="Manchester Airport"/>
    <x v="4"/>
  </r>
  <r>
    <n v="2016167"/>
    <d v="2016-08-12T00:00:00"/>
    <x v="4"/>
    <s v="A320"/>
    <x v="2"/>
    <s v="5110N"/>
    <s v="00002W"/>
    <s v="01800"/>
    <s v="London Gatwick"/>
    <x v="0"/>
  </r>
  <r>
    <n v="2016168"/>
    <d v="2016-08-12T00:00:00"/>
    <x v="4"/>
    <s v="A319"/>
    <x v="0"/>
    <s v="5130N"/>
    <s v="00001E"/>
    <s v="05000"/>
    <s v="London Heathrow"/>
    <x v="0"/>
  </r>
  <r>
    <n v="2016172"/>
    <d v="2016-08-15T00:00:00"/>
    <x v="4"/>
    <s v="A320"/>
    <x v="0"/>
    <s v="5140N"/>
    <s v="00009W"/>
    <s v="06000"/>
    <s v="Brookmans Park"/>
    <x v="4"/>
  </r>
  <r>
    <n v="2016176"/>
    <d v="2016-08-23T00:00:00"/>
    <x v="4"/>
    <s v="A320"/>
    <x v="1"/>
    <s v="5128N"/>
    <s v="00013W"/>
    <s v="02500"/>
    <s v="London Heathrow"/>
    <x v="4"/>
  </r>
  <r>
    <n v="2016183"/>
    <d v="2016-08-25T00:00:00"/>
    <x v="4"/>
    <s v="A321"/>
    <x v="3"/>
    <s v="5143N"/>
    <s v="00257W"/>
    <s v="33000"/>
    <s v="Cardiff"/>
    <x v="0"/>
  </r>
  <r>
    <n v="2016185"/>
    <d v="2016-08-26T00:00:00"/>
    <x v="4"/>
    <s v="EC145"/>
    <x v="0"/>
    <s v="5139N"/>
    <s v="00001W"/>
    <s v="01900"/>
    <s v="Lippitts Hill"/>
    <x v="4"/>
  </r>
  <r>
    <n v="2016189"/>
    <d v="2016-08-27T00:00:00"/>
    <x v="4"/>
    <s v="B777"/>
    <x v="0"/>
    <s v="5505N"/>
    <s v="00137W"/>
    <s v="04000"/>
    <s v="Newcastle Airport"/>
    <x v="2"/>
  </r>
  <r>
    <n v="2016192"/>
    <d v="2016-08-15T00:00:00"/>
    <x v="4"/>
    <s v="Chinook"/>
    <x v="0"/>
    <s v="5114N"/>
    <s v="00046W"/>
    <s v="01700"/>
    <s v="Odiham"/>
    <x v="2"/>
  </r>
  <r>
    <n v="2016194"/>
    <d v="2016-08-29T00:00:00"/>
    <x v="4"/>
    <s v="B777"/>
    <x v="1"/>
    <s v="5121N"/>
    <s v="00055W"/>
    <s v="10300"/>
    <s v="London Heathrow"/>
    <x v="4"/>
  </r>
  <r>
    <n v="2016195"/>
    <d v="2016-06-16T00:00:00"/>
    <x v="4"/>
    <s v="CL605"/>
    <x v="3"/>
    <s v="5149N"/>
    <s v="00009W"/>
    <s v="07000"/>
    <s v="London Luton"/>
    <x v="4"/>
  </r>
  <r>
    <n v="2016197"/>
    <d v="2016-09-07T00:00:00"/>
    <x v="4"/>
    <s v="Q400"/>
    <x v="0"/>
    <s v="5228N"/>
    <s v="00146W"/>
    <s v="00500"/>
    <s v="Birmingham Airport"/>
    <x v="0"/>
  </r>
  <r>
    <n v="2016203"/>
    <d v="2016-09-17T00:00:00"/>
    <x v="4"/>
    <s v="PA28"/>
    <x v="2"/>
    <s v="5045N"/>
    <s v="00146W"/>
    <s v="02400"/>
    <s v="Bournemouth Airport"/>
    <x v="2"/>
  </r>
  <r>
    <n v="2016204"/>
    <d v="2016-09-06T00:00:00"/>
    <x v="4"/>
    <s v="A320"/>
    <x v="0"/>
    <s v="5109N"/>
    <s v="00011W"/>
    <s v="03000"/>
    <s v="London Gatwick"/>
    <x v="2"/>
  </r>
  <r>
    <n v="2016205"/>
    <d v="2016-09-07T00:00:00"/>
    <x v="4"/>
    <s v="Tucano"/>
    <x v="2"/>
    <s v="5413N"/>
    <s v="00038W"/>
    <s v="00503"/>
    <s v="Vale of York"/>
    <x v="2"/>
  </r>
  <r>
    <n v="2016211"/>
    <d v="2016-10-02T00:00:00"/>
    <x v="4"/>
    <s v="C152"/>
    <x v="0"/>
    <s v="5315N"/>
    <s v="00057W"/>
    <s v="00950"/>
    <s v="Gamston"/>
    <x v="0"/>
  </r>
  <r>
    <n v="2016213"/>
    <d v="2016-10-01T00:00:00"/>
    <x v="4"/>
    <s v="B738"/>
    <x v="0"/>
    <s v="5301N"/>
    <s v="00131W"/>
    <s v="06000"/>
    <s v="East Midlands"/>
    <x v="4"/>
  </r>
  <r>
    <n v="2016217"/>
    <d v="2016-10-07T00:00:00"/>
    <x v="4"/>
    <s v="A319"/>
    <x v="0"/>
    <s v="5103N"/>
    <s v="00031W"/>
    <s v="04500"/>
    <s v="London Gatwick"/>
    <x v="0"/>
  </r>
  <r>
    <n v="2016222"/>
    <d v="2016-10-17T00:00:00"/>
    <x v="4"/>
    <s v="Chinoook"/>
    <x v="2"/>
    <s v="5139N"/>
    <s v="00105W"/>
    <s v="00400"/>
    <s v="Benson"/>
    <x v="2"/>
  </r>
  <r>
    <n v="2016225"/>
    <d v="2016-10-23T00:00:00"/>
    <x v="4"/>
    <s v="R44"/>
    <x v="0"/>
    <s v="5507N"/>
    <s v="00656W"/>
    <s v="01100"/>
    <s v="Eglinton"/>
    <x v="3"/>
  </r>
  <r>
    <n v="2016226"/>
    <d v="2016-10-21T00:00:00"/>
    <x v="4"/>
    <s v="Q400"/>
    <x v="3"/>
    <s v="5046N"/>
    <s v="00225W"/>
    <s v="24000"/>
    <s v="Jersey"/>
    <x v="4"/>
  </r>
  <r>
    <n v="2016229"/>
    <d v="2016-10-30T00:00:00"/>
    <x v="4"/>
    <s v="A320"/>
    <x v="0"/>
    <s v="5137N"/>
    <s v="00014W"/>
    <s v="07000"/>
    <s v="Lambourne"/>
    <x v="4"/>
  </r>
  <r>
    <n v="2016239"/>
    <d v="2016-11-11T00:00:00"/>
    <x v="4"/>
    <s v="A320"/>
    <x v="0"/>
    <s v="5120N"/>
    <s v="00008E"/>
    <s v="09800"/>
    <s v="London Heathrow"/>
    <x v="2"/>
  </r>
  <r>
    <n v="2016240"/>
    <d v="2016-11-03T00:00:00"/>
    <x v="4"/>
    <s v="Chinook"/>
    <x v="2"/>
    <s v="5108N"/>
    <s v="00253W"/>
    <s v="00100"/>
    <s v="Colerne"/>
    <x v="4"/>
  </r>
  <r>
    <n v="2016242"/>
    <d v="2016-11-18T00:00:00"/>
    <x v="4"/>
    <s v="A319"/>
    <x v="0"/>
    <s v="5128N"/>
    <s v="00034W"/>
    <s v="03500"/>
    <s v="London Heathrow"/>
    <x v="4"/>
  </r>
  <r>
    <n v="2016244"/>
    <d v="2016-11-22T00:00:00"/>
    <x v="4"/>
    <s v="A320"/>
    <x v="0"/>
    <s v="5536N"/>
    <s v="00428W"/>
    <s v="06000"/>
    <s v="Kilmarnock"/>
    <x v="2"/>
  </r>
  <r>
    <n v="2016246"/>
    <d v="2016-11-20T00:00:00"/>
    <x v="4"/>
    <s v="A321"/>
    <x v="0"/>
    <s v="5128N"/>
    <s v="00002W"/>
    <s v="05500"/>
    <s v="London City Airport"/>
    <x v="0"/>
  </r>
  <r>
    <n v="2016247"/>
    <d v="2016-11-20T00:00:00"/>
    <x v="4"/>
    <s v="B773ER"/>
    <x v="0"/>
    <s v="5132N"/>
    <s v="00002W"/>
    <s v="04300"/>
    <s v="London Heathrow"/>
    <x v="0"/>
  </r>
  <r>
    <n v="2016248"/>
    <d v="2016-11-25T00:00:00"/>
    <x v="4"/>
    <s v="A319"/>
    <x v="0"/>
    <s v="5558N"/>
    <s v="00306W"/>
    <s v="03700"/>
    <s v="Musselburgh"/>
    <x v="4"/>
  </r>
  <r>
    <n v="2016249"/>
    <d v="2016-11-28T00:00:00"/>
    <x v="4"/>
    <s v="Chinook"/>
    <x v="0"/>
    <s v="5138N"/>
    <s v="00130W"/>
    <s v="04000"/>
    <s v="Faringdon"/>
    <x v="0"/>
  </r>
  <r>
    <n v="2016251"/>
    <d v="2016-11-29T00:00:00"/>
    <x v="4"/>
    <s v="C130"/>
    <x v="0"/>
    <s v="5320N"/>
    <s v="00140W"/>
    <s v="00500"/>
    <s v="Ladybower"/>
    <x v="2"/>
  </r>
  <r>
    <n v="2016257"/>
    <d v="2016-12-07T00:00:00"/>
    <x v="4"/>
    <s v="A320"/>
    <x v="0"/>
    <s v="5133N"/>
    <s v="00003E"/>
    <s v="05200"/>
    <s v="Olympic Park"/>
    <x v="0"/>
  </r>
  <r>
    <n v="2016258"/>
    <d v="2016-12-11T00:00:00"/>
    <x v="4"/>
    <s v="R44"/>
    <x v="0"/>
    <s v="5130N"/>
    <s v="00017W"/>
    <s v="00800"/>
    <s v="Ealing Park"/>
    <x v="4"/>
  </r>
  <r>
    <n v="2016261"/>
    <d v="2016-04-03T00:00:00"/>
    <x v="4"/>
    <s v="AA-1A"/>
    <x v="0"/>
    <s v="5202N"/>
    <s v="00022W"/>
    <s v="01900"/>
    <s v="Henlow"/>
    <x v="4"/>
  </r>
  <r>
    <n v="2016263"/>
    <d v="2016-12-10T00:00:00"/>
    <x v="4"/>
    <s v="B787"/>
    <x v="0"/>
    <s v="5127N"/>
    <s v="00011W"/>
    <s v="04200"/>
    <s v="London Heathrow"/>
    <x v="2"/>
  </r>
  <r>
    <n v="2016264"/>
    <d v="2016-12-04T00:00:00"/>
    <x v="4"/>
    <s v="EV97 Eurostar"/>
    <x v="0"/>
    <s v="5156N"/>
    <s v="00140W"/>
    <s v="03000"/>
    <s v="Morton-in-Marsh"/>
    <x v="0"/>
  </r>
  <r>
    <n v="2016266"/>
    <d v="2016-12-18T00:00:00"/>
    <x v="4"/>
    <s v="DHC8"/>
    <x v="0"/>
    <s v="5329N"/>
    <s v="00214W"/>
    <s v="08000"/>
    <s v="Manchester Airport"/>
    <x v="0"/>
  </r>
  <r>
    <n v="2016267"/>
    <d v="2016-12-18T00:00:00"/>
    <x v="4"/>
    <s v="A319"/>
    <x v="3"/>
    <s v="5119N"/>
    <s v="00002E"/>
    <s v="10000"/>
    <s v="London Heathrow"/>
    <x v="4"/>
  </r>
  <r>
    <n v="2016270"/>
    <d v="2016-12-03T00:00:00"/>
    <x v="4"/>
    <s v="A320"/>
    <x v="0"/>
    <s v="5137N"/>
    <s v="00010W"/>
    <s v="03000"/>
    <s v="London Heathrow"/>
    <x v="2"/>
  </r>
  <r>
    <n v="2016271"/>
    <d v="2016-12-23T00:00:00"/>
    <x v="4"/>
    <s v="E190"/>
    <x v="1"/>
    <s v="5126N"/>
    <s v="00058E"/>
    <s v="06150"/>
    <s v="London City Airport"/>
    <x v="1"/>
  </r>
  <r>
    <n v="2017004"/>
    <d v="2017-01-05T00:00:00"/>
    <x v="5"/>
    <s v="C152"/>
    <x v="0"/>
    <s v="5118N"/>
    <s v="00032W"/>
    <s v="00310"/>
    <s v="Woking"/>
    <x v="3"/>
  </r>
  <r>
    <n v="2017007"/>
    <d v="2017-01-02T00:00:00"/>
    <x v="5"/>
    <s v="A320"/>
    <x v="0"/>
    <s v="5124N"/>
    <s v="00004W"/>
    <s v="06000"/>
    <s v="Biggin VOR"/>
    <x v="0"/>
  </r>
  <r>
    <n v="2017008"/>
    <d v="2017-01-21T00:00:00"/>
    <x v="5"/>
    <s v="S92"/>
    <x v="0"/>
    <s v="5311N"/>
    <s v="00413W"/>
    <s v="00500"/>
    <s v="Bangor"/>
    <x v="0"/>
  </r>
  <r>
    <n v="2017009"/>
    <d v="2017-01-22T00:00:00"/>
    <x v="5"/>
    <s v="B206"/>
    <x v="0"/>
    <s v="5129N"/>
    <s v="00007W"/>
    <s v="01700"/>
    <s v="London"/>
    <x v="2"/>
  </r>
  <r>
    <n v="2017011"/>
    <d v="2017-01-26T00:00:00"/>
    <x v="5"/>
    <s v="A321"/>
    <x v="3"/>
    <s v="5156N"/>
    <s v="00003W"/>
    <s v="07000"/>
    <s v="London Stansted"/>
    <x v="2"/>
  </r>
  <r>
    <n v="2017013"/>
    <d v="2017-02-03T00:00:00"/>
    <x v="5"/>
    <s v="Squirrel"/>
    <x v="0"/>
    <s v="5247N"/>
    <s v="00244W"/>
    <s v="00800"/>
    <s v="Shawbury"/>
    <x v="4"/>
  </r>
  <r>
    <n v="2017017"/>
    <d v="2017-02-13T00:00:00"/>
    <x v="5"/>
    <s v="Q400"/>
    <x v="0"/>
    <s v="5054N"/>
    <s v="00123W"/>
    <s v="01000"/>
    <s v="Southampton Airport"/>
    <x v="2"/>
  </r>
  <r>
    <n v="2017018"/>
    <d v="2017-02-15T00:00:00"/>
    <x v="5"/>
    <s v="A321"/>
    <x v="0"/>
    <s v="5127N"/>
    <s v="00058W"/>
    <s v="04800"/>
    <s v="London Heathrow"/>
    <x v="4"/>
  </r>
  <r>
    <n v="2017021"/>
    <d v="2017-02-20T00:00:00"/>
    <x v="5"/>
    <s v="Apache"/>
    <x v="0"/>
    <s v="5243N"/>
    <s v="00404W"/>
    <s v="00160"/>
    <s v="Barmouth Beach"/>
    <x v="0"/>
  </r>
  <r>
    <n v="2017025"/>
    <d v="2017-02-24T00:00:00"/>
    <x v="5"/>
    <s v="Chinook"/>
    <x v="0"/>
    <s v="5133N"/>
    <s v="00033W"/>
    <s v="01000"/>
    <s v="Stoke Pogues"/>
    <x v="2"/>
  </r>
  <r>
    <n v="2017027"/>
    <d v="2017-02-28T00:00:00"/>
    <x v="5"/>
    <s v="King Air"/>
    <x v="3"/>
    <s v="5315N"/>
    <s v="00002W"/>
    <s v="06500"/>
    <s v="Coningsby"/>
    <x v="4"/>
  </r>
  <r>
    <n v="2017033"/>
    <d v="2017-03-06T00:00:00"/>
    <x v="5"/>
    <s v="DHC8"/>
    <x v="1"/>
    <s v="5130N"/>
    <s v="00003E"/>
    <s v="01700"/>
    <s v="London City Airport"/>
    <x v="1"/>
  </r>
  <r>
    <n v="2017034"/>
    <d v="2017-03-07T00:00:00"/>
    <x v="5"/>
    <s v="Eurostar"/>
    <x v="0"/>
    <s v="5410N"/>
    <s v="00242W"/>
    <s v="04800"/>
    <s v="Hest Bank"/>
    <x v="0"/>
  </r>
  <r>
    <n v="2017035"/>
    <d v="2017-02-02T00:00:00"/>
    <x v="5"/>
    <s v="A319"/>
    <x v="1"/>
    <s v="5438N"/>
    <s v="00157W"/>
    <s v="00180"/>
    <s v="TILNI Corridor"/>
    <x v="2"/>
  </r>
  <r>
    <n v="2017039"/>
    <d v="2017-02-05T00:00:00"/>
    <x v="5"/>
    <s v="A319"/>
    <x v="0"/>
    <s v="5320N"/>
    <s v="00259W"/>
    <s v="01550"/>
    <s v="Liverpool Airport"/>
    <x v="2"/>
  </r>
  <r>
    <n v="2017041"/>
    <d v="2017-02-24T00:00:00"/>
    <x v="5"/>
    <s v="A319"/>
    <x v="0"/>
    <s v="5135N"/>
    <s v="00027W"/>
    <s v="08000"/>
    <s v="London Heathrow"/>
    <x v="2"/>
  </r>
  <r>
    <n v="2017044"/>
    <d v="2017-03-01T00:00:00"/>
    <x v="5"/>
    <s v="A319"/>
    <x v="1"/>
    <s v="5324N"/>
    <s v="00209W"/>
    <s v="02000"/>
    <s v="Manchester Airport"/>
    <x v="3"/>
  </r>
  <r>
    <n v="2017055"/>
    <d v="2017-04-08T00:00:00"/>
    <x v="5"/>
    <s v="B737"/>
    <x v="0"/>
    <s v="5458N"/>
    <s v="00130W"/>
    <s v="09500"/>
    <s v="Newcastle Airport"/>
    <x v="0"/>
  </r>
  <r>
    <n v="2017056"/>
    <d v="2017-04-10T00:00:00"/>
    <x v="5"/>
    <s v="H125"/>
    <x v="0"/>
    <s v="5118N"/>
    <s v="00047W"/>
    <s v="02000"/>
    <s v="Farnborough"/>
    <x v="4"/>
  </r>
  <r>
    <n v="2017058"/>
    <d v="2017-04-06T00:00:00"/>
    <x v="5"/>
    <s v="Hawk"/>
    <x v="0"/>
    <s v="5005N"/>
    <s v="00515W"/>
    <s v="00800"/>
    <s v="Culdrose"/>
    <x v="0"/>
  </r>
  <r>
    <n v="2017061"/>
    <d v="2017-04-11T00:00:00"/>
    <x v="5"/>
    <s v="DHC8"/>
    <x v="3"/>
    <s v="5257N"/>
    <s v="00127W"/>
    <s v="24000"/>
    <s v="TNT VOR"/>
    <x v="4"/>
  </r>
  <r>
    <n v="2017062"/>
    <d v="2017-04-06T00:00:00"/>
    <x v="5"/>
    <s v="B777"/>
    <x v="0"/>
    <s v="5127N"/>
    <s v="00006W"/>
    <s v="04000"/>
    <s v="London Heathrow"/>
    <x v="2"/>
  </r>
  <r>
    <n v="2017063"/>
    <d v="2017-04-10T00:00:00"/>
    <x v="5"/>
    <s v="Merlin"/>
    <x v="0"/>
    <s v="5200N"/>
    <s v="00027W"/>
    <s v="00350"/>
    <s v="South Beds"/>
    <x v="2"/>
  </r>
  <r>
    <n v="2017067"/>
    <d v="2017-04-12T00:00:00"/>
    <x v="5"/>
    <s v="A320"/>
    <x v="1"/>
    <s v="5049N"/>
    <s v="00027E"/>
    <s v="10000"/>
    <s v="London Gatwick"/>
    <x v="1"/>
  </r>
  <r>
    <n v="2017068"/>
    <d v="2017-04-22T00:00:00"/>
    <x v="5"/>
    <s v="A319"/>
    <x v="0"/>
    <s v="5325N"/>
    <s v="00251W"/>
    <s v="02500"/>
    <s v="Liverpool Airport"/>
    <x v="4"/>
  </r>
  <r>
    <n v="2017069"/>
    <d v="2017-04-18T00:00:00"/>
    <x v="5"/>
    <s v="Wildcat"/>
    <x v="0"/>
    <s v="5111N"/>
    <s v="00248W"/>
    <s v="02000"/>
    <s v="Glastonbury"/>
    <x v="4"/>
  </r>
  <r>
    <n v="2017070"/>
    <d v="2017-04-15T00:00:00"/>
    <x v="5"/>
    <s v="A320"/>
    <x v="0"/>
    <s v="5128N"/>
    <s v="00006W"/>
    <s v="00870"/>
    <s v="London Heathrow"/>
    <x v="2"/>
  </r>
  <r>
    <n v="2017071"/>
    <d v="2017-04-22T00:00:00"/>
    <x v="5"/>
    <s v="PA34"/>
    <x v="0"/>
    <s v="5045N"/>
    <s v="00132W"/>
    <s v="03000"/>
    <s v="Bournemouth Airport"/>
    <x v="2"/>
  </r>
  <r>
    <n v="2017076"/>
    <d v="2017-04-30T00:00:00"/>
    <x v="5"/>
    <s v="A319"/>
    <x v="0"/>
    <s v="5320N"/>
    <s v="00301W"/>
    <s v="02300"/>
    <s v="Liverpool Airport"/>
    <x v="2"/>
  </r>
  <r>
    <n v="2017077"/>
    <d v="2017-02-17T00:00:00"/>
    <x v="5"/>
    <s v="A320"/>
    <x v="0"/>
    <s v="5232N"/>
    <s v="00149W"/>
    <s v="02000"/>
    <s v="Birmingham Airport"/>
    <x v="0"/>
  </r>
  <r>
    <n v="2017079"/>
    <d v="2017-04-21T00:00:00"/>
    <x v="5"/>
    <s v="C402"/>
    <x v="0"/>
    <s v="5226N"/>
    <s v="00143W"/>
    <s v="01800"/>
    <s v="Birmingham Airport"/>
    <x v="2"/>
  </r>
  <r>
    <n v="2017082"/>
    <d v="2017-05-05T00:00:00"/>
    <x v="5"/>
    <s v="C550"/>
    <x v="0"/>
    <s v="5133N"/>
    <s v="00023W"/>
    <s v="01500"/>
    <s v="Northolt"/>
    <x v="4"/>
  </r>
  <r>
    <n v="2017085"/>
    <d v="2017-04-13T00:00:00"/>
    <x v="5"/>
    <s v="A319"/>
    <x v="1"/>
    <s v="5324N"/>
    <s v="00252W"/>
    <s v="02500"/>
    <s v="Liverpool Airport"/>
    <x v="0"/>
  </r>
  <r>
    <n v="2017092"/>
    <d v="2017-05-22T00:00:00"/>
    <x v="5"/>
    <s v="Squirrel"/>
    <x v="0"/>
    <s v="5244N"/>
    <s v="00228W"/>
    <s v="01500"/>
    <s v="Donnington"/>
    <x v="2"/>
  </r>
  <r>
    <n v="2017094"/>
    <d v="2017-05-19T00:00:00"/>
    <x v="5"/>
    <s v="SF340"/>
    <x v="0"/>
    <s v="5551N"/>
    <s v="00339W"/>
    <s v="04200"/>
    <s v="Edinburgh Airport"/>
    <x v="4"/>
  </r>
  <r>
    <n v="2017096"/>
    <d v="2017-05-25T00:00:00"/>
    <x v="5"/>
    <s v="A320"/>
    <x v="0"/>
    <s v="5133N"/>
    <s v="00050W"/>
    <s v="05500"/>
    <s v="London Heathrow"/>
    <x v="2"/>
  </r>
  <r>
    <n v="2017097"/>
    <d v="2017-05-25T00:00:00"/>
    <x v="5"/>
    <s v="B773ER"/>
    <x v="0"/>
    <s v="5133N"/>
    <s v="00053W"/>
    <s v="05700"/>
    <s v="London Heathrow"/>
    <x v="0"/>
  </r>
  <r>
    <n v="2017100"/>
    <d v="2017-05-31T00:00:00"/>
    <x v="5"/>
    <s v="AW189"/>
    <x v="0"/>
    <s v="5048N"/>
    <s v="00130W"/>
    <s v="00500"/>
    <s v="Beaulieu"/>
    <x v="0"/>
  </r>
  <r>
    <n v="2017101"/>
    <d v="2017-05-25T00:00:00"/>
    <x v="5"/>
    <s v="A320"/>
    <x v="0"/>
    <s v="5132N"/>
    <s v="00017W"/>
    <s v="04000"/>
    <s v="London Heathrow"/>
    <x v="2"/>
  </r>
  <r>
    <n v="2017102"/>
    <d v="2017-05-26T00:00:00"/>
    <x v="5"/>
    <s v="A321"/>
    <x v="1"/>
    <s v="5554N"/>
    <s v="00421W"/>
    <s v="01000"/>
    <s v="Glasgow Airport"/>
    <x v="1"/>
  </r>
  <r>
    <n v="2017103"/>
    <d v="2017-05-31T00:00:00"/>
    <x v="5"/>
    <s v="S92"/>
    <x v="3"/>
    <s v="5741N"/>
    <s v="00242W"/>
    <s v="02000"/>
    <s v="Portsoy"/>
    <x v="2"/>
  </r>
  <r>
    <n v="2017104"/>
    <d v="2017-05-30T00:00:00"/>
    <x v="5"/>
    <s v="A139"/>
    <x v="0"/>
    <s v="5121N"/>
    <s v="00101E"/>
    <s v="00500"/>
    <s v="Whitstable Bay"/>
    <x v="0"/>
  </r>
  <r>
    <n v="2017116"/>
    <d v="2017-06-15T00:00:00"/>
    <x v="5"/>
    <s v="F900"/>
    <x v="0"/>
    <s v="5118N"/>
    <s v="00041W"/>
    <s v="01300"/>
    <s v="Farnborough"/>
    <x v="4"/>
  </r>
  <r>
    <n v="2017118"/>
    <d v="2017-06-17T00:00:00"/>
    <x v="5"/>
    <s v="A319"/>
    <x v="0"/>
    <s v="5128N"/>
    <s v="00014W"/>
    <s v="02500"/>
    <s v="London Heathrow"/>
    <x v="0"/>
  </r>
  <r>
    <n v="2017119"/>
    <d v="2017-06-14T00:00:00"/>
    <x v="5"/>
    <s v="B787"/>
    <x v="0"/>
    <s v="5131N"/>
    <s v="00015W"/>
    <s v="03500"/>
    <s v="London"/>
    <x v="1"/>
  </r>
  <r>
    <n v="2017121"/>
    <d v="2017-06-14T00:00:00"/>
    <x v="5"/>
    <s v="Hawk"/>
    <x v="1"/>
    <s v="5329N"/>
    <s v="00011E"/>
    <s v="03500"/>
    <s v="Donna Nook AWR"/>
    <x v="0"/>
  </r>
  <r>
    <n v="2017122"/>
    <d v="2017-06-06T00:00:00"/>
    <x v="5"/>
    <s v="B757"/>
    <x v="0"/>
    <s v="5322N"/>
    <s v="00214W"/>
    <s v="00330"/>
    <s v="Manchester Airport"/>
    <x v="2"/>
  </r>
  <r>
    <n v="2017123"/>
    <d v="2017-06-20T00:00:00"/>
    <x v="5"/>
    <s v="DA20"/>
    <x v="0"/>
    <s v="5102N"/>
    <s v="00002W"/>
    <s v="01400"/>
    <s v="Butser Hill"/>
    <x v="2"/>
  </r>
  <r>
    <n v="2017124"/>
    <d v="2017-06-15T00:00:00"/>
    <x v="5"/>
    <s v="A320"/>
    <x v="0"/>
    <s v="5110N"/>
    <s v="00013E"/>
    <s v="04200"/>
    <s v="London Gatwick"/>
    <x v="4"/>
  </r>
  <r>
    <n v="2017125"/>
    <d v="2017-06-15T00:00:00"/>
    <x v="5"/>
    <s v="A320"/>
    <x v="0"/>
    <s v="5109N"/>
    <s v="00007W"/>
    <s v="00650"/>
    <s v="London Gatwick"/>
    <x v="0"/>
  </r>
  <r>
    <n v="2017126"/>
    <d v="2017-06-22T00:00:00"/>
    <x v="5"/>
    <s v="A320"/>
    <x v="0"/>
    <s v="5128N"/>
    <s v="00006W"/>
    <s v="04000"/>
    <s v="London Heathrow"/>
    <x v="0"/>
  </r>
  <r>
    <n v="2017128"/>
    <d v="2017-06-18T00:00:00"/>
    <x v="5"/>
    <s v="A320"/>
    <x v="0"/>
    <s v="5110N"/>
    <s v="00002W"/>
    <s v="02000"/>
    <s v="London Gatwick"/>
    <x v="0"/>
  </r>
  <r>
    <n v="2017129"/>
    <d v="2017-06-14T00:00:00"/>
    <x v="5"/>
    <s v="A321"/>
    <x v="0"/>
    <s v="NK"/>
    <s v="NK"/>
    <s v="07000"/>
    <s v="London Heathrow"/>
    <x v="4"/>
  </r>
  <r>
    <n v="2017137"/>
    <d v="2017-07-02T00:00:00"/>
    <x v="5"/>
    <s v="T67"/>
    <x v="0"/>
    <s v="5113N"/>
    <s v="00010E"/>
    <s v="01400"/>
    <s v="Redhill"/>
    <x v="0"/>
  </r>
  <r>
    <n v="2017138"/>
    <d v="2017-07-02T00:00:00"/>
    <x v="5"/>
    <s v="A320"/>
    <x v="0"/>
    <s v="5129N"/>
    <s v="00010W"/>
    <s v="03000"/>
    <s v="London Heathrow"/>
    <x v="2"/>
  </r>
  <r>
    <n v="2017141"/>
    <d v="2017-07-02T00:00:00"/>
    <x v="5"/>
    <s v="B777"/>
    <x v="0"/>
    <s v="5109N"/>
    <s v="00005W"/>
    <s v="00600"/>
    <s v="London Gatwick"/>
    <x v="4"/>
  </r>
  <r>
    <n v="2017146"/>
    <d v="2017-07-09T00:00:00"/>
    <x v="5"/>
    <s v="A319"/>
    <x v="0"/>
    <s v="5110N"/>
    <s v="00000W"/>
    <s v="02500"/>
    <s v="London Gatwick"/>
    <x v="4"/>
  </r>
  <r>
    <n v="2017149"/>
    <d v="2017-07-07T00:00:00"/>
    <x v="5"/>
    <s v="PA28"/>
    <x v="0"/>
    <s v="5141N"/>
    <s v="00033E"/>
    <s v="01800"/>
    <s v="Stapleford"/>
    <x v="0"/>
  </r>
  <r>
    <n v="2017150"/>
    <d v="2017-07-05T00:00:00"/>
    <x v="5"/>
    <s v="C177"/>
    <x v="0"/>
    <s v="5305N"/>
    <s v="00002W"/>
    <s v="02000"/>
    <s v="Coningsby"/>
    <x v="4"/>
  </r>
  <r>
    <n v="2017151"/>
    <d v="2017-06-21T00:00:00"/>
    <x v="5"/>
    <s v="CSDKK"/>
    <x v="0"/>
    <s v="5133N"/>
    <s v="00022W"/>
    <s v="00300"/>
    <s v="Northolt"/>
    <x v="4"/>
  </r>
  <r>
    <n v="2017152"/>
    <d v="2017-07-08T00:00:00"/>
    <x v="5"/>
    <s v="B787"/>
    <x v="0"/>
    <s v="5108N"/>
    <s v="00018W"/>
    <s v="06000"/>
    <s v="London Gatwick"/>
    <x v="4"/>
  </r>
  <r>
    <n v="2017153"/>
    <d v="2017-07-10T00:00:00"/>
    <x v="5"/>
    <s v="E170"/>
    <x v="0"/>
    <s v="5130N"/>
    <s v="00007E"/>
    <s v="01000"/>
    <s v="London City Airport"/>
    <x v="0"/>
  </r>
  <r>
    <n v="2017163"/>
    <d v="2017-07-16T00:00:00"/>
    <x v="5"/>
    <s v="E190"/>
    <x v="1"/>
    <s v="5135N"/>
    <s v="00006E"/>
    <s v="03000"/>
    <s v="London City Airport"/>
    <x v="2"/>
  </r>
  <r>
    <n v="2017164"/>
    <d v="2017-07-12T00:00:00"/>
    <x v="5"/>
    <s v="SF340"/>
    <x v="0"/>
    <s v="5343N"/>
    <s v="00205W"/>
    <s v="14000"/>
    <s v="Pole Hill"/>
    <x v="2"/>
  </r>
  <r>
    <n v="2017167"/>
    <d v="2017-07-18T00:00:00"/>
    <x v="5"/>
    <s v="C404"/>
    <x v="0"/>
    <s v="5507N"/>
    <s v="00148W"/>
    <s v="06000"/>
    <s v="Morpeth"/>
    <x v="4"/>
  </r>
  <r>
    <n v="2017168"/>
    <d v="2017-05-01T00:00:00"/>
    <x v="5"/>
    <s v="PA28"/>
    <x v="0"/>
    <s v="5236N"/>
    <s v="00102W"/>
    <s v="01800"/>
    <s v="Leicester"/>
    <x v="4"/>
  </r>
  <r>
    <n v="2017170"/>
    <d v="2017-07-24T00:00:00"/>
    <x v="5"/>
    <s v="PA28"/>
    <x v="0"/>
    <s v="5118N"/>
    <s v="00235W"/>
    <s v="01700"/>
    <s v="Chew Valley"/>
    <x v="0"/>
  </r>
  <r>
    <n v="2017171"/>
    <d v="2017-07-22T00:00:00"/>
    <x v="5"/>
    <s v="B737"/>
    <x v="1"/>
    <s v="5106N"/>
    <s v="00001W"/>
    <s v="06000"/>
    <s v="London Gatwick"/>
    <x v="0"/>
  </r>
  <r>
    <n v="2017172"/>
    <d v="2017-07-22T00:00:00"/>
    <x v="5"/>
    <s v="ATR75"/>
    <x v="1"/>
    <s v="5101N"/>
    <s v="00123W"/>
    <s v="04000"/>
    <s v="Southampton Airport"/>
    <x v="0"/>
  </r>
  <r>
    <n v="2017173"/>
    <d v="2017-07-26T00:00:00"/>
    <x v="5"/>
    <s v="B787"/>
    <x v="0"/>
    <s v="5128N"/>
    <s v="00023W"/>
    <s v="00900"/>
    <s v="London Heathrow"/>
    <x v="4"/>
  </r>
  <r>
    <n v="2017174"/>
    <d v="2017-07-24T00:00:00"/>
    <x v="5"/>
    <s v="B757"/>
    <x v="0"/>
    <s v="5112N"/>
    <s v="00245W"/>
    <s v="04700"/>
    <s v="Bristol Airport"/>
    <x v="4"/>
  </r>
  <r>
    <n v="2017175"/>
    <d v="2017-07-30T00:00:00"/>
    <x v="5"/>
    <s v="A319"/>
    <x v="0"/>
    <s v="5558N"/>
    <s v="00320W"/>
    <s v="00500"/>
    <s v="Edinburgh Airport"/>
    <x v="0"/>
  </r>
  <r>
    <n v="2017176"/>
    <d v="2017-07-27T00:00:00"/>
    <x v="5"/>
    <s v="B757"/>
    <x v="0"/>
    <s v="5553N"/>
    <s v="00323W"/>
    <s v="03500"/>
    <s v="Edinburgh Airport"/>
    <x v="0"/>
  </r>
  <r>
    <n v="2017177"/>
    <d v="2017-07-29T00:00:00"/>
    <x v="5"/>
    <s v="Helicopter"/>
    <x v="0"/>
    <s v="5313N"/>
    <s v="00202W"/>
    <s v="00200"/>
    <s v="Macclesfield Forest"/>
    <x v="3"/>
  </r>
  <r>
    <n v="2017178"/>
    <d v="2017-07-31T00:00:00"/>
    <x v="5"/>
    <s v="B777"/>
    <x v="0"/>
    <s v="5111N"/>
    <s v="00001E"/>
    <s v="02600"/>
    <s v="London Gatwick"/>
    <x v="4"/>
  </r>
  <r>
    <n v="2017184"/>
    <d v="2017-07-02T00:00:00"/>
    <x v="5"/>
    <s v="A320"/>
    <x v="0"/>
    <s v="5136N"/>
    <s v="00021W"/>
    <s v="11300"/>
    <s v="Lambourne"/>
    <x v="0"/>
  </r>
  <r>
    <n v="2017187"/>
    <d v="2017-08-06T00:00:00"/>
    <x v="5"/>
    <s v="B757"/>
    <x v="0"/>
    <s v="5334N"/>
    <s v="00214W"/>
    <s v="05000"/>
    <s v="Manchester Airport"/>
    <x v="4"/>
  </r>
  <r>
    <n v="2017189"/>
    <d v="2017-08-13T00:00:00"/>
    <x v="5"/>
    <s v="A139"/>
    <x v="1"/>
    <s v="5147N"/>
    <s v="00312W"/>
    <s v="03000"/>
    <s v="Ebbw Vale"/>
    <x v="2"/>
  </r>
  <r>
    <n v="2017193"/>
    <d v="2017-08-16T00:00:00"/>
    <x v="5"/>
    <s v="A320"/>
    <x v="0"/>
    <s v="5127N"/>
    <s v="00015W"/>
    <s v="02000"/>
    <s v="London Heathrow"/>
    <x v="2"/>
  </r>
  <r>
    <n v="2017195"/>
    <d v="2017-07-14T00:00:00"/>
    <x v="5"/>
    <s v="A319"/>
    <x v="1"/>
    <s v="5056N"/>
    <s v="00003E"/>
    <s v="07000"/>
    <s v="London Gatwick"/>
    <x v="0"/>
  </r>
  <r>
    <n v="2017199"/>
    <d v="2017-08-12T00:00:00"/>
    <x v="5"/>
    <s v="A320"/>
    <x v="1"/>
    <s v="5109N"/>
    <s v="00002E"/>
    <s v="08000"/>
    <s v="London Gatwick"/>
    <x v="2"/>
  </r>
  <r>
    <n v="2017204"/>
    <d v="2017-08-22T00:00:00"/>
    <x v="5"/>
    <s v="SAAB 2000"/>
    <x v="0"/>
    <s v="5324N"/>
    <s v="00209W"/>
    <s v="01500"/>
    <s v="Manchester Airport"/>
    <x v="4"/>
  </r>
  <r>
    <n v="2017207"/>
    <d v="2017-08-26T00:00:00"/>
    <x v="5"/>
    <s v="C152"/>
    <x v="0"/>
    <s v="5125N"/>
    <s v="00012E"/>
    <s v="01800"/>
    <s v="Biggin Hill"/>
    <x v="2"/>
  </r>
  <r>
    <n v="2017211"/>
    <d v="2017-08-28T00:00:00"/>
    <x v="5"/>
    <s v="A319"/>
    <x v="0"/>
    <s v="5130N"/>
    <s v="00218W"/>
    <s v="06000"/>
    <s v="Bristol Airport"/>
    <x v="2"/>
  </r>
  <r>
    <n v="2017213"/>
    <d v="2017-08-27T00:00:00"/>
    <x v="5"/>
    <s v="B787"/>
    <x v="0"/>
    <s v="5131N"/>
    <s v="00039W"/>
    <s v="03500"/>
    <s v="London Heathrow"/>
    <x v="2"/>
  </r>
  <r>
    <n v="2017214"/>
    <d v="2017-08-23T00:00:00"/>
    <x v="5"/>
    <s v="A321"/>
    <x v="0"/>
    <s v="5102N"/>
    <s v="00050W"/>
    <s v="12000"/>
    <s v="London Gatwick"/>
    <x v="2"/>
  </r>
  <r>
    <n v="2017216"/>
    <d v="2017-09-06T00:00:00"/>
    <x v="5"/>
    <s v="E170"/>
    <x v="0"/>
    <s v="5136N"/>
    <s v="00010E"/>
    <s v="03000"/>
    <s v="London City Airport"/>
    <x v="2"/>
  </r>
  <r>
    <n v="2017217"/>
    <d v="2017-09-06T00:00:00"/>
    <x v="5"/>
    <s v="E190"/>
    <x v="0"/>
    <s v="5138N"/>
    <s v="00000W"/>
    <s v="03000"/>
    <s v="London City Airport"/>
    <x v="2"/>
  </r>
  <r>
    <n v="2017219"/>
    <d v="2017-09-08T00:00:00"/>
    <x v="5"/>
    <s v="Q400"/>
    <x v="0"/>
    <s v="5550N"/>
    <s v="00428W"/>
    <s v="01040"/>
    <s v="Glasgow Airport"/>
    <x v="2"/>
  </r>
  <r>
    <n v="2017222"/>
    <d v="2017-09-06T00:00:00"/>
    <x v="5"/>
    <s v="DHC8"/>
    <x v="0"/>
    <s v="5132N"/>
    <s v="00001W"/>
    <s v="03000"/>
    <s v="London City Airport"/>
    <x v="0"/>
  </r>
  <r>
    <n v="2017223"/>
    <d v="2017-09-11T00:00:00"/>
    <x v="5"/>
    <s v="FA20"/>
    <x v="0"/>
    <s v="5433N"/>
    <s v="00121W"/>
    <s v="01460"/>
    <s v="Durham Tees Valley"/>
    <x v="0"/>
  </r>
  <r>
    <n v="2017227"/>
    <d v="2017-09-19T00:00:00"/>
    <x v="5"/>
    <s v="A321"/>
    <x v="0"/>
    <s v="5327N"/>
    <s v="00158W"/>
    <s v="03000"/>
    <s v="Manchester Airport"/>
    <x v="4"/>
  </r>
  <r>
    <n v="2017228"/>
    <d v="2017-09-17T00:00:00"/>
    <x v="5"/>
    <s v="A321"/>
    <x v="1"/>
    <s v="5202N"/>
    <s v="00121W"/>
    <s v="18000"/>
    <s v="Banbury"/>
    <x v="1"/>
  </r>
  <r>
    <n v="2017229"/>
    <d v="2017-08-20T00:00:00"/>
    <x v="5"/>
    <s v="A319"/>
    <x v="0"/>
    <s v="5315N"/>
    <s v="00255W"/>
    <s v="02500"/>
    <s v="Liverpool Airport"/>
    <x v="1"/>
  </r>
  <r>
    <n v="2017232"/>
    <d v="2017-09-21T00:00:00"/>
    <x v="5"/>
    <s v="Hawk"/>
    <x v="3"/>
    <s v="5015N"/>
    <s v="00508W"/>
    <s v="10000"/>
    <s v="Culdrose"/>
    <x v="0"/>
  </r>
  <r>
    <n v="2017233"/>
    <d v="2017-09-28T00:00:00"/>
    <x v="5"/>
    <s v="Vans RV7"/>
    <x v="2"/>
    <s v="5209N"/>
    <s v="00109E"/>
    <s v="00500"/>
    <s v="Crowfield"/>
    <x v="0"/>
  </r>
  <r>
    <n v="2017236"/>
    <d v="2017-09-23T00:00:00"/>
    <x v="5"/>
    <s v="Falcon 20"/>
    <x v="0"/>
    <s v="5504N"/>
    <s v="00127W"/>
    <s v="02000"/>
    <s v="Newcastle Airport"/>
    <x v="0"/>
  </r>
  <r>
    <n v="2017239"/>
    <d v="2017-10-05T00:00:00"/>
    <x v="5"/>
    <s v="Voyager"/>
    <x v="0"/>
    <s v="5142N"/>
    <s v="00137W"/>
    <s v="03400"/>
    <s v="Brize Norton"/>
    <x v="2"/>
  </r>
  <r>
    <n v="2017240"/>
    <d v="2017-10-01T00:00:00"/>
    <x v="5"/>
    <s v="A320"/>
    <x v="0"/>
    <s v="5138N"/>
    <s v="00005E"/>
    <s v="09000"/>
    <s v="Lambourne"/>
    <x v="0"/>
  </r>
  <r>
    <n v="2017243"/>
    <d v="2017-10-06T00:00:00"/>
    <x v="5"/>
    <s v="Falcon 20"/>
    <x v="3"/>
    <s v="5132N"/>
    <s v="00002W"/>
    <s v="02300"/>
    <s v="London City Airport"/>
    <x v="4"/>
  </r>
  <r>
    <n v="2017249"/>
    <d v="2017-10-16T00:00:00"/>
    <x v="5"/>
    <s v="A320"/>
    <x v="0"/>
    <s v="5143N"/>
    <s v="00032W"/>
    <s v="08500"/>
    <s v="London Heathrow"/>
    <x v="0"/>
  </r>
  <r>
    <n v="2017254"/>
    <d v="2017-10-25T00:00:00"/>
    <x v="5"/>
    <s v="A321"/>
    <x v="0"/>
    <s v="5128N"/>
    <s v="00017W"/>
    <s v="01700"/>
    <s v="London Heathrow"/>
    <x v="4"/>
  </r>
  <r>
    <n v="2017258"/>
    <d v="2017-10-30T00:00:00"/>
    <x v="5"/>
    <s v="Chinook"/>
    <x v="0"/>
    <s v="5329N"/>
    <s v="00234W"/>
    <s v="01200"/>
    <s v="Leigh Flash VRP"/>
    <x v="0"/>
  </r>
  <r>
    <n v="2017262"/>
    <d v="2017-11-02T00:00:00"/>
    <x v="5"/>
    <s v="2 x Tornado"/>
    <x v="0"/>
    <s v="5302N"/>
    <s v="00046W"/>
    <s v="00230"/>
    <s v="Newark"/>
    <x v="3"/>
  </r>
  <r>
    <n v="2017264"/>
    <d v="2017-11-04T00:00:00"/>
    <x v="5"/>
    <s v="A321"/>
    <x v="0"/>
    <s v="5323N"/>
    <s v="00213W"/>
    <s v="00500"/>
    <s v="Manchester Airport"/>
    <x v="4"/>
  </r>
  <r>
    <n v="2017267"/>
    <d v="2017-11-17T00:00:00"/>
    <x v="5"/>
    <s v="Dornier 328"/>
    <x v="0"/>
    <s v="5323N"/>
    <s v="00212W"/>
    <s v="01400"/>
    <s v="Manchester Airport"/>
    <x v="4"/>
  </r>
  <r>
    <n v="2017268"/>
    <d v="2017-11-19T00:00:00"/>
    <x v="5"/>
    <s v="2 x Light Aircraft"/>
    <x v="0"/>
    <s v="5053N"/>
    <s v="00034E"/>
    <s v="00400"/>
    <s v="Arundel"/>
    <x v="1"/>
  </r>
  <r>
    <n v="2017270"/>
    <d v="2017-11-24T00:00:00"/>
    <x v="5"/>
    <s v="PA31"/>
    <x v="0"/>
    <s v="5324N"/>
    <s v="00251W"/>
    <s v="02000"/>
    <s v="Liverpool Airport"/>
    <x v="4"/>
  </r>
  <r>
    <n v="2017271"/>
    <d v="2017-12-01T00:00:00"/>
    <x v="5"/>
    <s v="B787"/>
    <x v="0"/>
    <s v="5136N"/>
    <s v="00027W"/>
    <s v="07500"/>
    <s v="London Heathrow"/>
    <x v="0"/>
  </r>
  <r>
    <n v="2017273"/>
    <d v="2017-12-10T00:00:00"/>
    <x v="5"/>
    <s v="BN2P Islander"/>
    <x v="0"/>
    <s v="5859N"/>
    <s v="00255W"/>
    <s v="00400"/>
    <s v="Kirkwall"/>
    <x v="1"/>
  </r>
  <r>
    <n v="2017279"/>
    <d v="2017-10-08T00:00:00"/>
    <x v="5"/>
    <s v="A320"/>
    <x v="0"/>
    <s v="5123N"/>
    <s v="00029W"/>
    <s v="06000"/>
    <s v="London Heathrow"/>
    <x v="4"/>
  </r>
  <r>
    <n v="2017281"/>
    <d v="2017-11-19T00:00:00"/>
    <x v="5"/>
    <s v="A319"/>
    <x v="0"/>
    <s v="5326N"/>
    <s v="00257W"/>
    <s v="03500"/>
    <s v="Liverpool Airport"/>
    <x v="0"/>
  </r>
  <r>
    <n v="2017283"/>
    <d v="2017-12-20T00:00:00"/>
    <x v="5"/>
    <s v="B787"/>
    <x v="0"/>
    <s v="5129N"/>
    <s v="00007W"/>
    <s v="04000"/>
    <s v="London Heathrow"/>
    <x v="4"/>
  </r>
  <r>
    <n v="2018001"/>
    <d v="2018-01-01T00:00:00"/>
    <x v="6"/>
    <s v="ASK21"/>
    <x v="0"/>
    <s v="5151N"/>
    <s v="00032W"/>
    <s v="00550"/>
    <s v="London Gliding Club"/>
    <x v="4"/>
  </r>
  <r>
    <n v="2018003"/>
    <d v="2018-01-07T00:00:00"/>
    <x v="6"/>
    <s v="A319"/>
    <x v="0"/>
    <s v="5131N"/>
    <s v="00019W"/>
    <s v="04800"/>
    <s v="London Heathrow"/>
    <x v="4"/>
  </r>
  <r>
    <n v="2018004"/>
    <d v="2018-01-07T00:00:00"/>
    <x v="6"/>
    <s v="B747"/>
    <x v="0"/>
    <s v="5129N"/>
    <s v="0053W"/>
    <s v="05000"/>
    <s v="London Heathrow"/>
    <x v="2"/>
  </r>
  <r>
    <n v="2018009"/>
    <d v="2018-01-16T00:00:00"/>
    <x v="6"/>
    <s v="A320"/>
    <x v="0"/>
    <s v="5128N"/>
    <s v="00011E"/>
    <s v="02500"/>
    <s v="Biggin Hill"/>
    <x v="0"/>
  </r>
  <r>
    <n v="2018011"/>
    <d v="2018-01-16T00:00:00"/>
    <x v="6"/>
    <s v="2 x F15"/>
    <x v="0"/>
    <s v="5042N"/>
    <s v="00353W"/>
    <s v="00300"/>
    <s v="Oakhamton"/>
    <x v="3"/>
  </r>
  <r>
    <n v="2018028"/>
    <d v="2018-02-22T00:00:00"/>
    <x v="6"/>
    <s v="EC135"/>
    <x v="0"/>
    <s v="5156N"/>
    <s v="00052W"/>
    <s v="01500"/>
    <s v="Winslow"/>
    <x v="0"/>
  </r>
  <r>
    <n v="2018030"/>
    <d v="2018-02-21T00:00:00"/>
    <x v="6"/>
    <s v="E190"/>
    <x v="0"/>
    <s v="5129N"/>
    <s v="00007W"/>
    <s v="02000"/>
    <s v="London City Airport"/>
    <x v="2"/>
  </r>
  <r>
    <n v="2018032"/>
    <d v="2018-02-14T00:00:00"/>
    <x v="6"/>
    <s v="F15"/>
    <x v="0"/>
    <s v="5228N"/>
    <s v="00042E"/>
    <s v="01900"/>
    <s v="RAF Lakenheath"/>
    <x v="0"/>
  </r>
  <r>
    <n v="2018041"/>
    <d v="2018-03-26T00:00:00"/>
    <x v="6"/>
    <s v="Falcon 2000"/>
    <x v="0"/>
    <s v="5137N"/>
    <s v="00012W"/>
    <s v="02600"/>
    <s v="RAF Northolt"/>
    <x v="4"/>
  </r>
  <r>
    <n v="2018042"/>
    <d v="2018-03-25T00:00:00"/>
    <x v="6"/>
    <s v="A321"/>
    <x v="0"/>
    <s v="5312N"/>
    <s v="00159W"/>
    <s v="08000"/>
    <s v="Manchester Airport"/>
    <x v="0"/>
  </r>
  <r>
    <n v="2018043"/>
    <d v="2018-04-01T00:00:00"/>
    <x v="6"/>
    <s v="B744"/>
    <x v="0"/>
    <s v="5129N"/>
    <s v="00004W"/>
    <s v="03500"/>
    <s v="London Heathrow"/>
    <x v="0"/>
  </r>
  <r>
    <n v="2018044"/>
    <d v="2018-03-25T00:00:00"/>
    <x v="6"/>
    <s v="E190"/>
    <x v="0"/>
    <s v="5115N"/>
    <s v="00038W"/>
    <s v="03400"/>
    <s v="Farnborough"/>
    <x v="4"/>
  </r>
  <r>
    <n v="2018047"/>
    <d v="2018-02-01T00:00:00"/>
    <x v="6"/>
    <s v="A321"/>
    <x v="1"/>
    <s v="5306N"/>
    <s v="00150W"/>
    <s v="10000"/>
    <s v="Manchester Airport"/>
    <x v="1"/>
  </r>
  <r>
    <n v="2018048"/>
    <d v="2018-04-05T00:00:00"/>
    <x v="6"/>
    <s v="S92"/>
    <x v="0"/>
    <s v="5034N"/>
    <s v="00455W"/>
    <s v="00070"/>
    <s v="Polzeath"/>
    <x v="2"/>
  </r>
  <r>
    <n v="2018053"/>
    <d v="2018-04-14T00:00:00"/>
    <x v="6"/>
    <s v="B787"/>
    <x v="0"/>
    <s v="5127N"/>
    <s v="00024W"/>
    <s v="01500"/>
    <s v="London Heathrow"/>
    <x v="4"/>
  </r>
  <r>
    <n v="2018054"/>
    <d v="2018-03-15T00:00:00"/>
    <x v="6"/>
    <s v="Chinook"/>
    <x v="0"/>
    <s v="5131N"/>
    <s v="00014W"/>
    <s v="01000"/>
    <s v="London Heathrow"/>
    <x v="0"/>
  </r>
  <r>
    <n v="2018055"/>
    <d v="2018-04-19T00:00:00"/>
    <x v="6"/>
    <s v="E195"/>
    <x v="0"/>
    <s v="5045N"/>
    <s v="00317W"/>
    <s v="01900"/>
    <s v="Exeter"/>
    <x v="4"/>
  </r>
  <r>
    <n v="2018056"/>
    <d v="2018-04-22T00:00:00"/>
    <x v="6"/>
    <s v="A320"/>
    <x v="0"/>
    <s v="5127N"/>
    <s v="00006W"/>
    <s v="04000"/>
    <s v="London Heathrow"/>
    <x v="2"/>
  </r>
  <r>
    <n v="2018059"/>
    <d v="2018-04-22T00:00:00"/>
    <x v="6"/>
    <s v="A320"/>
    <x v="0"/>
    <s v="5137N"/>
    <s v="00012E"/>
    <s v="09000"/>
    <s v="Lambourne"/>
    <x v="4"/>
  </r>
  <r>
    <n v="2018063"/>
    <d v="2018-04-20T00:00:00"/>
    <x v="6"/>
    <s v="Q400"/>
    <x v="0"/>
    <s v="5129N"/>
    <s v="00034W"/>
    <s v="02500"/>
    <s v="London Heathrow"/>
    <x v="2"/>
  </r>
  <r>
    <n v="2018067"/>
    <d v="2018-05-04T00:00:00"/>
    <x v="6"/>
    <s v="A319"/>
    <x v="0"/>
    <s v="5128N"/>
    <s v="00023W"/>
    <s v="00600"/>
    <s v="London Heathrow"/>
    <x v="4"/>
  </r>
  <r>
    <n v="2018069"/>
    <d v="2018-05-03T00:00:00"/>
    <x v="6"/>
    <s v="Aircraft"/>
    <x v="0"/>
    <s v="5206N"/>
    <s v="00007W"/>
    <s v="00360"/>
    <s v="Guilden Morden"/>
    <x v="0"/>
  </r>
  <r>
    <n v="2018070"/>
    <d v="2018-05-06T00:00:00"/>
    <x v="6"/>
    <s v="A320"/>
    <x v="0"/>
    <s v="5149N"/>
    <s v="00032W"/>
    <s v="07000"/>
    <s v="Luton Airport"/>
    <x v="4"/>
  </r>
  <r>
    <n v="2018071"/>
    <d v="2018-05-04T00:00:00"/>
    <x v="6"/>
    <s v="B777"/>
    <x v="0"/>
    <s v="5138N"/>
    <s v="00009E"/>
    <s v="08000"/>
    <s v="Lambourne"/>
    <x v="0"/>
  </r>
  <r>
    <n v="2018073"/>
    <d v="2018-05-09T00:00:00"/>
    <x v="6"/>
    <s v="EV97 Eurostar"/>
    <x v="0"/>
    <s v="5120N"/>
    <s v="00041W"/>
    <s v="02050"/>
    <s v="Farnborough"/>
    <x v="0"/>
  </r>
  <r>
    <n v="2018075"/>
    <d v="2018-04-29T00:00:00"/>
    <x v="6"/>
    <s v="Q400"/>
    <x v="0"/>
    <s v="5316N"/>
    <s v="00241W"/>
    <s v="05000"/>
    <s v="Kingsley"/>
    <x v="2"/>
  </r>
  <r>
    <n v="2018076"/>
    <d v="2018-05-05T00:00:00"/>
    <x v="6"/>
    <s v="B757"/>
    <x v="1"/>
    <s v="5101N"/>
    <s v="00028W"/>
    <s v="04800"/>
    <s v="London Gatwick"/>
    <x v="2"/>
  </r>
  <r>
    <n v="2018078"/>
    <d v="2018-05-09T00:00:00"/>
    <x v="6"/>
    <s v="DH84"/>
    <x v="0"/>
    <s v="5226N"/>
    <s v="00143W"/>
    <s v="01500"/>
    <s v="Birmingham Airport"/>
    <x v="2"/>
  </r>
  <r>
    <n v="2018081"/>
    <d v="2018-05-11T00:00:00"/>
    <x v="6"/>
    <s v="A321"/>
    <x v="0"/>
    <s v="5143N"/>
    <s v="00032W"/>
    <s v="09000"/>
    <s v="Bovingdon"/>
    <x v="0"/>
  </r>
  <r>
    <n v="2018084"/>
    <d v="2018-02-11T00:00:00"/>
    <x v="6"/>
    <s v="A321"/>
    <x v="0"/>
    <s v="5322N"/>
    <s v="00214W"/>
    <s v="01000"/>
    <s v="Manchester Airport"/>
    <x v="2"/>
  </r>
  <r>
    <n v="2018086"/>
    <d v="2018-05-16T00:00:00"/>
    <x v="6"/>
    <s v="Liberty XL2"/>
    <x v="0"/>
    <s v="5120N"/>
    <s v="00004E"/>
    <s v="01000"/>
    <s v="Biggin"/>
    <x v="2"/>
  </r>
  <r>
    <n v="2018089"/>
    <d v="2018-05-15T00:00:00"/>
    <x v="6"/>
    <s v="B787"/>
    <x v="0"/>
    <s v="5127N"/>
    <s v="00025W"/>
    <s v="00800"/>
    <s v="London Heathrow"/>
    <x v="2"/>
  </r>
  <r>
    <n v="2018095"/>
    <d v="2018-05-13T00:00:00"/>
    <x v="6"/>
    <s v="A321"/>
    <x v="0"/>
    <s v="5138N"/>
    <s v="00012E"/>
    <s v="07000"/>
    <s v="Lambourne"/>
    <x v="0"/>
  </r>
  <r>
    <n v="2018097"/>
    <d v="2018-05-21T00:00:00"/>
    <x v="6"/>
    <s v="C130"/>
    <x v="0"/>
    <s v="5125N"/>
    <s v="00206W"/>
    <s v="00500"/>
    <s v="Chippenham"/>
    <x v="2"/>
  </r>
  <r>
    <n v="2018098"/>
    <d v="2018-05-19T00:00:00"/>
    <x v="6"/>
    <s v="Aircraft"/>
    <x v="0"/>
    <s v="5150N"/>
    <s v="00153W"/>
    <s v="00360"/>
    <s v="Brize Norton"/>
    <x v="0"/>
  </r>
  <r>
    <n v="2018099"/>
    <d v="2018-05-16T00:00:00"/>
    <x v="6"/>
    <s v="Q400"/>
    <x v="1"/>
    <s v="5126N"/>
    <s v="00003W"/>
    <s v="02000"/>
    <s v="London City Airport"/>
    <x v="4"/>
  </r>
  <r>
    <n v="2018100"/>
    <d v="2018-05-14T00:00:00"/>
    <x v="6"/>
    <s v="PC12"/>
    <x v="0"/>
    <s v="5138N"/>
    <s v="00032W"/>
    <s v="01400"/>
    <s v="Denham"/>
    <x v="4"/>
  </r>
  <r>
    <n v="2018106"/>
    <d v="2018-05-04T00:00:00"/>
    <x v="6"/>
    <s v="Helicopter"/>
    <x v="0"/>
    <s v="5347N"/>
    <s v="00123W"/>
    <s v="00550"/>
    <s v="Garforth"/>
    <x v="3"/>
  </r>
  <r>
    <n v="2018107"/>
    <d v="2018-05-06T00:00:00"/>
    <x v="6"/>
    <s v="A320"/>
    <x v="0"/>
    <s v="5135N"/>
    <s v="00011W"/>
    <s v="06000"/>
    <s v="London Heathrow"/>
    <x v="4"/>
  </r>
  <r>
    <n v="2018109"/>
    <d v="2018-05-20T00:00:00"/>
    <x v="6"/>
    <s v="A319"/>
    <x v="0"/>
    <s v="5135N"/>
    <s v="00017W"/>
    <s v="06000"/>
    <s v="London Heathrow"/>
    <x v="0"/>
  </r>
  <r>
    <n v="2018114"/>
    <d v="2018-05-28T00:00:00"/>
    <x v="6"/>
    <s v="A319"/>
    <x v="0"/>
    <s v="5125N"/>
    <s v="00022W"/>
    <s v="02500"/>
    <s v="London Heathrow"/>
    <x v="4"/>
  </r>
  <r>
    <n v="2018115"/>
    <d v="2018-05-20T00:00:00"/>
    <x v="6"/>
    <s v="A319"/>
    <x v="0"/>
    <s v="5134N"/>
    <s v="00015W"/>
    <s v="06000"/>
    <s v="London Heathrow"/>
    <x v="0"/>
  </r>
  <r>
    <n v="2018116"/>
    <d v="2018-05-13T00:00:00"/>
    <x v="6"/>
    <s v="C56X"/>
    <x v="0"/>
    <s v="5113N"/>
    <s v="00036W"/>
    <s v="02700"/>
    <s v="Guildford"/>
    <x v="0"/>
  </r>
  <r>
    <n v="2018117"/>
    <d v="2018-05-28T00:00:00"/>
    <x v="6"/>
    <s v="Q400"/>
    <x v="0"/>
    <s v="5250N"/>
    <s v="00129W"/>
    <s v="02000"/>
    <s v="East Midlands"/>
    <x v="0"/>
  </r>
  <r>
    <n v="2018118"/>
    <d v="2018-06-02T00:00:00"/>
    <x v="6"/>
    <s v="MD900"/>
    <x v="0"/>
    <s v="5132N"/>
    <s v="00022W"/>
    <s v="00000"/>
    <s v="London"/>
    <x v="3"/>
  </r>
  <r>
    <n v="2018119"/>
    <d v="2018-06-02T00:00:00"/>
    <x v="6"/>
    <s v="RV-8"/>
    <x v="0"/>
    <s v="5119N"/>
    <s v="00046W"/>
    <s v="01850"/>
    <s v="South Yately"/>
    <x v="2"/>
  </r>
  <r>
    <n v="2018120"/>
    <d v="2018-06-11T00:00:00"/>
    <x v="6"/>
    <s v="PA31"/>
    <x v="0"/>
    <s v="5132N"/>
    <s v="00026W"/>
    <s v="00350"/>
    <s v="Northolt"/>
    <x v="4"/>
  </r>
  <r>
    <n v="2018122"/>
    <d v="2018-06-04T00:00:00"/>
    <x v="6"/>
    <s v="A321"/>
    <x v="0"/>
    <s v="5320N"/>
    <s v="00106W"/>
    <s v="15500"/>
    <s v="Doncaster"/>
    <x v="2"/>
  </r>
  <r>
    <n v="2018125"/>
    <d v="2018-06-06T00:00:00"/>
    <x v="6"/>
    <s v="SAAB 2000"/>
    <x v="0"/>
    <s v="5133N"/>
    <s v="00006E"/>
    <s v="04200"/>
    <s v="Brookmans Park"/>
    <x v="2"/>
  </r>
  <r>
    <n v="2018126"/>
    <d v="2018-05-10T00:00:00"/>
    <x v="6"/>
    <s v="A388"/>
    <x v="0"/>
    <s v="5128N"/>
    <s v="00009W"/>
    <s v="04000"/>
    <s v="London Heathrow"/>
    <x v="1"/>
  </r>
  <r>
    <n v="2018127"/>
    <d v="2018-06-03T00:00:00"/>
    <x v="6"/>
    <s v="B737"/>
    <x v="0"/>
    <s v="5319N"/>
    <s v="00224W"/>
    <s v="02000"/>
    <s v="Manchester Airport"/>
    <x v="0"/>
  </r>
  <r>
    <n v="2018128"/>
    <d v="2018-06-14T00:00:00"/>
    <x v="6"/>
    <s v="A320"/>
    <x v="0"/>
    <s v="5136N"/>
    <s v="00020W"/>
    <s v="07000"/>
    <s v="London Heathrow"/>
    <x v="0"/>
  </r>
  <r>
    <n v="2018129"/>
    <d v="2018-06-14T00:00:00"/>
    <x v="6"/>
    <s v="B767"/>
    <x v="0"/>
    <s v="5128N"/>
    <s v="00020W"/>
    <s v="01200"/>
    <s v="London Heathrow"/>
    <x v="4"/>
  </r>
  <r>
    <n v="2018130"/>
    <d v="2018-06-15T00:00:00"/>
    <x v="6"/>
    <s v="A320"/>
    <x v="0"/>
    <s v="5127N"/>
    <s v="00009W"/>
    <s v="04000"/>
    <s v="London Heathrow"/>
    <x v="2"/>
  </r>
  <r>
    <n v="2018131"/>
    <d v="2018-06-17T00:00:00"/>
    <x v="6"/>
    <s v="A320"/>
    <x v="0"/>
    <s v="5127N"/>
    <s v="00021W"/>
    <s v="00900"/>
    <s v="London Heathrow"/>
    <x v="4"/>
  </r>
  <r>
    <n v="2018133"/>
    <d v="2018-06-16T00:00:00"/>
    <x v="6"/>
    <s v="AW169"/>
    <x v="0"/>
    <s v="5107N"/>
    <s v="00010W"/>
    <s v="01200"/>
    <s v="London Gatwick"/>
    <x v="0"/>
  </r>
  <r>
    <n v="2018134"/>
    <d v="2018-06-21T00:00:00"/>
    <x v="6"/>
    <s v="A330"/>
    <x v="0"/>
    <s v="5322N"/>
    <s v="00213W"/>
    <s v="00500"/>
    <s v="Manchester Airport"/>
    <x v="2"/>
  </r>
  <r>
    <n v="2018138"/>
    <d v="2018-06-17T00:00:00"/>
    <x v="6"/>
    <s v="A319"/>
    <x v="0"/>
    <s v="5127N"/>
    <s v="00019W"/>
    <s v="01200"/>
    <s v="London Heathrow"/>
    <x v="4"/>
  </r>
  <r>
    <n v="2018144"/>
    <d v="2018-06-27T00:00:00"/>
    <x v="6"/>
    <s v="Nanchang CJ6"/>
    <x v="0"/>
    <s v="5112N"/>
    <s v="00115W"/>
    <s v="02200"/>
    <s v="Popham"/>
    <x v="0"/>
  </r>
  <r>
    <n v="2018146"/>
    <d v="2018-06-26T00:00:00"/>
    <x v="6"/>
    <s v="C404"/>
    <x v="0"/>
    <s v="5146N"/>
    <s v="00025E"/>
    <s v="01800"/>
    <s v="London Stansted"/>
    <x v="0"/>
  </r>
  <r>
    <n v="2018148"/>
    <d v="2018-07-01T00:00:00"/>
    <x v="6"/>
    <s v="B787"/>
    <x v="0"/>
    <s v="5139N"/>
    <s v="00023W"/>
    <s v="07000"/>
    <s v="Lambourne"/>
    <x v="2"/>
  </r>
  <r>
    <n v="2018152"/>
    <d v="2018-06-30T00:00:00"/>
    <x v="6"/>
    <s v="MD902"/>
    <x v="2"/>
    <s v="5130N"/>
    <s v="00021W"/>
    <s v="00300"/>
    <s v="Osterley Park"/>
    <x v="3"/>
  </r>
  <r>
    <n v="2018153"/>
    <d v="2018-06-28T00:00:00"/>
    <x v="6"/>
    <s v="Embraer 145"/>
    <x v="0"/>
    <s v="5109N"/>
    <s v="00047W"/>
    <s v="03500"/>
    <s v="Freensham Green"/>
    <x v="0"/>
  </r>
  <r>
    <n v="2018154"/>
    <d v="2018-06-25T00:00:00"/>
    <x v="6"/>
    <s v="B787"/>
    <x v="0"/>
    <s v="5128N"/>
    <s v="00010W"/>
    <s v="03200"/>
    <s v="London Heathrow"/>
    <x v="4"/>
  </r>
  <r>
    <n v="2018155"/>
    <d v="2018-05-13T00:00:00"/>
    <x v="6"/>
    <s v="A320"/>
    <x v="3"/>
    <s v="5448N"/>
    <s v="00250W"/>
    <s v="24000"/>
    <s v="AGPED"/>
    <x v="2"/>
  </r>
  <r>
    <n v="2018160"/>
    <d v="2018-07-04T00:00:00"/>
    <x v="6"/>
    <s v="Tornado"/>
    <x v="0"/>
    <s v="5215N"/>
    <s v="00109E"/>
    <s v="00328"/>
    <s v="Stowmarket"/>
    <x v="2"/>
  </r>
  <r>
    <n v="2018161"/>
    <d v="2018-07-07T00:00:00"/>
    <x v="6"/>
    <s v="B777"/>
    <x v="0"/>
    <s v="5127N"/>
    <s v="00007W"/>
    <s v="03700"/>
    <s v="London Heathrow"/>
    <x v="2"/>
  </r>
  <r>
    <n v="2018164"/>
    <d v="2018-07-04T00:00:00"/>
    <x v="6"/>
    <s v="Twin Aircraft"/>
    <x v="0"/>
    <s v="5432N"/>
    <s v="00155W"/>
    <s v="00100"/>
    <s v="Barnard Castle"/>
    <x v="0"/>
  </r>
  <r>
    <n v="2018166"/>
    <d v="2018-07-05T00:00:00"/>
    <x v="6"/>
    <s v="BE90"/>
    <x v="1"/>
    <s v="5234N"/>
    <s v="00135W"/>
    <s v="16000"/>
    <s v="Birmingham Airport"/>
    <x v="0"/>
  </r>
  <r>
    <n v="2018167"/>
    <d v="2018-07-01T00:00:00"/>
    <x v="6"/>
    <s v="G450"/>
    <x v="0"/>
    <s v="5132N"/>
    <s v="00035E"/>
    <s v="12000"/>
    <s v="London City Airport"/>
    <x v="4"/>
  </r>
  <r>
    <n v="2018168"/>
    <d v="2018-06-27T00:00:00"/>
    <x v="6"/>
    <s v="E550"/>
    <x v="0"/>
    <s v="5121N"/>
    <s v="00027W"/>
    <s v="07000"/>
    <s v="Ockham"/>
    <x v="4"/>
  </r>
  <r>
    <n v="2018169"/>
    <d v="2018-07-08T00:00:00"/>
    <x v="6"/>
    <s v="FA7X"/>
    <x v="0"/>
    <s v="5106N"/>
    <s v="00046W"/>
    <s v="04000"/>
    <s v="Farnborough"/>
    <x v="4"/>
  </r>
  <r>
    <n v="2018170"/>
    <d v="2018-07-07T00:00:00"/>
    <x v="6"/>
    <s v="Chinook"/>
    <x v="0"/>
    <s v="5111N"/>
    <s v="00112W"/>
    <s v="01200"/>
    <s v="Popham"/>
    <x v="0"/>
  </r>
  <r>
    <n v="2018171"/>
    <d v="2018-07-07T00:00:00"/>
    <x v="6"/>
    <s v="A320"/>
    <x v="0"/>
    <s v="5127N"/>
    <s v="00004W"/>
    <s v="03700"/>
    <s v="London Heathrow"/>
    <x v="2"/>
  </r>
  <r>
    <n v="2018173"/>
    <d v="2018-07-16T00:00:00"/>
    <x v="6"/>
    <s v="Q400"/>
    <x v="0"/>
    <s v="5130N"/>
    <s v="00008E"/>
    <s v="02000"/>
    <s v="London City Airport"/>
    <x v="2"/>
  </r>
  <r>
    <n v="2018175"/>
    <d v="2018-07-12T00:00:00"/>
    <x v="6"/>
    <s v="DA42"/>
    <x v="0"/>
    <s v="5113N"/>
    <s v="00207W"/>
    <s v="04500"/>
    <s v="Salisbury Plain"/>
    <x v="0"/>
  </r>
  <r>
    <n v="2018176"/>
    <d v="2018-07-14T00:00:00"/>
    <x v="6"/>
    <s v="A321"/>
    <x v="0"/>
    <s v="5327N"/>
    <s v="00204W"/>
    <s v="03500"/>
    <s v="Manchester Airport"/>
    <x v="2"/>
  </r>
  <r>
    <n v="2018177"/>
    <d v="2018-07-14T00:00:00"/>
    <x v="6"/>
    <s v="A321"/>
    <x v="1"/>
    <s v="5229N"/>
    <s v="00147W"/>
    <s v="00900"/>
    <s v="Birmingham Airport"/>
    <x v="4"/>
  </r>
  <r>
    <n v="2018179"/>
    <d v="2018-07-07T00:00:00"/>
    <x v="6"/>
    <s v="ATR72"/>
    <x v="0"/>
    <s v="5558N"/>
    <s v="00258W"/>
    <s v="04000"/>
    <s v="Edinburgh Airport"/>
    <x v="2"/>
  </r>
  <r>
    <n v="2018184"/>
    <d v="2018-07-13T00:00:00"/>
    <x v="6"/>
    <s v="B787"/>
    <x v="0"/>
    <s v="5128N"/>
    <s v="00018W"/>
    <s v="06000"/>
    <s v="London Heathrow"/>
    <x v="2"/>
  </r>
  <r>
    <n v="2018192"/>
    <d v="2018-07-21T00:00:00"/>
    <x v="6"/>
    <s v="C152"/>
    <x v="0"/>
    <s v="5256N"/>
    <s v="00116W"/>
    <s v="02080"/>
    <s v="Trowell"/>
    <x v="4"/>
  </r>
  <r>
    <n v="2018193"/>
    <d v="2018-07-22T00:00:00"/>
    <x v="6"/>
    <s v="B777"/>
    <x v="0"/>
    <s v="5128N"/>
    <s v="00008W"/>
    <s v="04000"/>
    <s v="London Heathrow"/>
    <x v="4"/>
  </r>
  <r>
    <n v="2018194"/>
    <d v="2018-07-17T00:00:00"/>
    <x v="6"/>
    <s v="B747"/>
    <x v="0"/>
    <s v="5131N"/>
    <s v="00001W"/>
    <s v="05000"/>
    <s v="London Heathrow"/>
    <x v="4"/>
  </r>
  <r>
    <n v="2018195"/>
    <d v="2018-07-17T00:00:00"/>
    <x v="6"/>
    <s v="B787"/>
    <x v="0"/>
    <s v="5129N"/>
    <s v="00005W"/>
    <s v="04400"/>
    <s v="London Heathrow"/>
    <x v="0"/>
  </r>
  <r>
    <n v="2018196"/>
    <d v="2018-07-24T00:00:00"/>
    <x v="6"/>
    <s v="E190"/>
    <x v="0"/>
    <s v="5130N"/>
    <s v="00001W"/>
    <s v="01800"/>
    <s v="London City Airport"/>
    <x v="2"/>
  </r>
  <r>
    <n v="2018197"/>
    <d v="2018-07-25T00:00:00"/>
    <x v="6"/>
    <s v="A319"/>
    <x v="0"/>
    <s v="5323N"/>
    <s v="00022W"/>
    <s v="00600"/>
    <s v="Manchester Airport"/>
    <x v="2"/>
  </r>
  <r>
    <n v="2018198"/>
    <d v="2018-07-25T00:00:00"/>
    <x v="6"/>
    <s v="B738"/>
    <x v="0"/>
    <s v="5323N"/>
    <s v="00211W"/>
    <s v="00600"/>
    <s v="Manchester Airport"/>
    <x v="2"/>
  </r>
  <r>
    <n v="2018199"/>
    <d v="2018-07-24T00:00:00"/>
    <x v="6"/>
    <s v="DA42"/>
    <x v="0"/>
    <s v="5044N"/>
    <s v="00322W"/>
    <s v="00600"/>
    <s v="Exeter Airport"/>
    <x v="0"/>
  </r>
  <r>
    <n v="2018200"/>
    <d v="2018-07-15T00:00:00"/>
    <x v="6"/>
    <s v="E190"/>
    <x v="0"/>
    <s v="5131N"/>
    <s v="00001W"/>
    <s v="03000"/>
    <s v="London City Airport"/>
    <x v="4"/>
  </r>
  <r>
    <n v="2018201"/>
    <d v="2018-07-25T00:00:00"/>
    <x v="6"/>
    <s v="B787"/>
    <x v="0"/>
    <s v="5143N"/>
    <s v="00007W"/>
    <s v="06200"/>
    <s v="Brookmans Park"/>
    <x v="4"/>
  </r>
  <r>
    <n v="2018203"/>
    <d v="2018-07-30T00:00:00"/>
    <x v="6"/>
    <s v="SAAB 2000"/>
    <x v="1"/>
    <s v="5208N"/>
    <s v="00014E"/>
    <s v="20000"/>
    <s v="ROPMU"/>
    <x v="4"/>
  </r>
  <r>
    <n v="2018210"/>
    <d v="2018-07-16T00:00:00"/>
    <x v="6"/>
    <s v="SAAB 2000"/>
    <x v="0"/>
    <s v="5130N"/>
    <s v="00005E"/>
    <s v="01800"/>
    <s v="London City Airport"/>
    <x v="0"/>
  </r>
  <r>
    <n v="2018214"/>
    <d v="2018-08-02T00:00:00"/>
    <x v="6"/>
    <s v="A321"/>
    <x v="0"/>
    <s v="5127N"/>
    <s v="00024W"/>
    <s v="02000"/>
    <s v="London Heathrow"/>
    <x v="0"/>
  </r>
  <r>
    <n v="2018215"/>
    <d v="2018-07-30T00:00:00"/>
    <x v="6"/>
    <s v="A319"/>
    <x v="0"/>
    <s v="5141N"/>
    <s v="00023W"/>
    <s v="08000"/>
    <s v="London Heathrow"/>
    <x v="2"/>
  </r>
  <r>
    <n v="2018220"/>
    <d v="2018-08-19T00:00:00"/>
    <x v="6"/>
    <s v="AW189"/>
    <x v="1"/>
    <s v="5116N"/>
    <s v="00117E"/>
    <s v="00700"/>
    <s v="Ash (near Sandwich)"/>
    <x v="2"/>
  </r>
  <r>
    <n v="2018222"/>
    <d v="2018-08-17T00:00:00"/>
    <x v="6"/>
    <s v="B738"/>
    <x v="0"/>
    <s v="5153N"/>
    <s v="00007E"/>
    <s v="10000"/>
    <s v="London Stansted"/>
    <x v="4"/>
  </r>
  <r>
    <n v="2018225"/>
    <d v="2018-08-20T00:00:00"/>
    <x v="6"/>
    <s v="A319"/>
    <x v="0"/>
    <s v="5129N"/>
    <s v="00034W"/>
    <s v="03000"/>
    <s v="London Heathrow"/>
    <x v="4"/>
  </r>
  <r>
    <n v="2018227"/>
    <d v="2018-08-24T00:00:00"/>
    <x v="6"/>
    <s v="A320"/>
    <x v="0"/>
    <s v="5127N"/>
    <s v="00013W"/>
    <s v="02600"/>
    <s v="London Heathrow"/>
    <x v="2"/>
  </r>
  <r>
    <n v="2018228"/>
    <d v="2018-08-06T00:00:00"/>
    <x v="6"/>
    <s v="A320"/>
    <x v="0"/>
    <s v="5130N"/>
    <s v="00037W"/>
    <s v="03500"/>
    <s v="London Heathrow"/>
    <x v="0"/>
  </r>
  <r>
    <n v="2018231"/>
    <d v="2018-08-22T00:00:00"/>
    <x v="6"/>
    <s v="Tucano"/>
    <x v="0"/>
    <s v="5240N"/>
    <s v="00101E"/>
    <s v="00200"/>
    <s v="North Tuddenham"/>
    <x v="2"/>
  </r>
  <r>
    <n v="2018234"/>
    <d v="2018-08-25T00:00:00"/>
    <x v="6"/>
    <s v="A321"/>
    <x v="0"/>
    <s v="5226N"/>
    <s v="00204W"/>
    <s v="03000"/>
    <s v="Manchester Airport"/>
    <x v="2"/>
  </r>
  <r>
    <n v="2018236"/>
    <d v="2018-08-29T00:00:00"/>
    <x v="6"/>
    <s v="Chinook"/>
    <x v="0"/>
    <s v="5126N"/>
    <s v="00007E"/>
    <s v="01500"/>
    <s v="Sidcup"/>
    <x v="2"/>
  </r>
  <r>
    <n v="2018238"/>
    <d v="2018-07-22T00:00:00"/>
    <x v="6"/>
    <s v="A380"/>
    <x v="0"/>
    <s v="5129N"/>
    <s v="00009W"/>
    <s v="03400"/>
    <s v="London Heathrow"/>
    <x v="4"/>
  </r>
  <r>
    <n v="2018242"/>
    <d v="2018-09-07T00:00:00"/>
    <x v="6"/>
    <s v="E190"/>
    <x v="0"/>
    <s v="5554N"/>
    <s v="00422W"/>
    <s v="00800"/>
    <s v="Glasgow Airport"/>
    <x v="4"/>
  </r>
  <r>
    <n v="2018244"/>
    <d v="2018-08-04T00:00:00"/>
    <x v="6"/>
    <s v="A388"/>
    <x v="0"/>
    <s v="5128N"/>
    <s v="00004W"/>
    <s v="04200"/>
    <s v="London City Airport"/>
    <x v="4"/>
  </r>
  <r>
    <n v="2018245"/>
    <d v="2018-09-01T00:00:00"/>
    <x v="6"/>
    <s v="CS1"/>
    <x v="0"/>
    <s v="5128N"/>
    <s v="00011W"/>
    <s v="03000"/>
    <s v="London Heathrow"/>
    <x v="2"/>
  </r>
  <r>
    <n v="2018250"/>
    <d v="2018-09-02T00:00:00"/>
    <x v="6"/>
    <s v="DHC8"/>
    <x v="0"/>
    <s v="5237N"/>
    <s v="00155W"/>
    <s v="03000"/>
    <s v="Birmingham Airport"/>
    <x v="4"/>
  </r>
  <r>
    <n v="2018251"/>
    <d v="2018-08-31T00:00:00"/>
    <x v="6"/>
    <s v="Tutor"/>
    <x v="0"/>
    <s v="5237N"/>
    <s v="00026W"/>
    <s v="01300"/>
    <s v="Wittering"/>
    <x v="0"/>
  </r>
  <r>
    <n v="2018256"/>
    <d v="2018-09-14T00:00:00"/>
    <x v="6"/>
    <s v="Tutor"/>
    <x v="0"/>
    <s v="5124N"/>
    <s v="00326W"/>
    <s v="00300"/>
    <s v="St Athan"/>
    <x v="2"/>
  </r>
  <r>
    <n v="2018259"/>
    <d v="2018-09-16T00:00:00"/>
    <x v="6"/>
    <s v="A321"/>
    <x v="0"/>
    <s v="5128N"/>
    <s v="00002W"/>
    <s v="05000"/>
    <s v="London Heathrow"/>
    <x v="2"/>
  </r>
  <r>
    <n v="2018261"/>
    <d v="2018-09-19T00:00:00"/>
    <x v="6"/>
    <s v="B737"/>
    <x v="0"/>
    <s v="5247N"/>
    <s v="00059W"/>
    <s v="04000"/>
    <s v="East Midlands Airport"/>
    <x v="4"/>
  </r>
  <r>
    <n v="2018262"/>
    <d v="2018-09-02T00:00:00"/>
    <x v="6"/>
    <s v="CS3"/>
    <x v="0"/>
    <s v="5129N"/>
    <s v="00040W"/>
    <s v="02400"/>
    <s v="London Heathrow"/>
    <x v="4"/>
  </r>
  <r>
    <n v="2018263"/>
    <d v="2018-09-16T00:00:00"/>
    <x v="6"/>
    <s v="A321"/>
    <x v="0"/>
    <s v="5137N"/>
    <s v="00011W"/>
    <s v="09500"/>
    <s v="Lambourne"/>
    <x v="4"/>
  </r>
  <r>
    <n v="2018264"/>
    <d v="2018-09-23T00:00:00"/>
    <x v="6"/>
    <s v="B738"/>
    <x v="0"/>
    <s v="5319N"/>
    <s v="00220W"/>
    <s v="00800"/>
    <s v="Manchester Airport"/>
    <x v="2"/>
  </r>
  <r>
    <n v="2018265"/>
    <d v="2018-09-25T00:00:00"/>
    <x v="6"/>
    <s v="B787"/>
    <x v="0"/>
    <s v="5109N"/>
    <s v="00016E"/>
    <s v="09000"/>
    <s v="OKVIK"/>
    <x v="4"/>
  </r>
  <r>
    <n v="2018270"/>
    <d v="2018-09-28T00:00:00"/>
    <x v="6"/>
    <s v="Prefect"/>
    <x v="0"/>
    <s v="5249N"/>
    <s v="00015W"/>
    <s v="07200"/>
    <s v="Spalding"/>
    <x v="0"/>
  </r>
  <r>
    <n v="2018272"/>
    <d v="2018-09-29T00:00:00"/>
    <x v="6"/>
    <s v="A380"/>
    <x v="0"/>
    <s v="5140N"/>
    <s v="00042W"/>
    <s v="07300"/>
    <s v="UMLAT"/>
    <x v="2"/>
  </r>
  <r>
    <n v="2018274"/>
    <d v="2018-10-05T00:00:00"/>
    <x v="6"/>
    <s v="B737"/>
    <x v="3"/>
    <s v="5354N"/>
    <s v="00206W"/>
    <s v="13000"/>
    <s v="Manchester Airport"/>
    <x v="4"/>
  </r>
  <r>
    <n v="2018275"/>
    <d v="2018-09-30T00:00:00"/>
    <x v="6"/>
    <s v="A319"/>
    <x v="0"/>
    <s v="5127N"/>
    <s v="00014W"/>
    <s v="02400"/>
    <s v="London Heathrow"/>
    <x v="2"/>
  </r>
  <r>
    <n v="2018277"/>
    <d v="2018-10-08T00:00:00"/>
    <x v="6"/>
    <s v="Apache"/>
    <x v="0"/>
    <s v="5204N"/>
    <s v="00118E"/>
    <s v="00360"/>
    <s v="Martlesham Creek"/>
    <x v="0"/>
  </r>
  <r>
    <n v="2018281"/>
    <d v="2018-10-07T00:00:00"/>
    <x v="6"/>
    <s v="CSDRW"/>
    <x v="0"/>
    <s v="5114N"/>
    <s v="00046W"/>
    <s v="02800"/>
    <s v="Farnborough"/>
    <x v="4"/>
  </r>
  <r>
    <n v="2018288"/>
    <d v="2018-10-03T00:00:00"/>
    <x v="6"/>
    <s v="A320"/>
    <x v="0"/>
    <s v="5325N"/>
    <s v="00250W"/>
    <s v="02600"/>
    <s v="Liverpool Airport"/>
    <x v="0"/>
  </r>
  <r>
    <n v="2018291"/>
    <d v="2018-10-27T00:00:00"/>
    <x v="6"/>
    <s v="B787"/>
    <x v="0"/>
    <s v="5119N"/>
    <s v="00022W"/>
    <s v="09000"/>
    <s v="London Heathrow"/>
    <x v="4"/>
  </r>
  <r>
    <n v="2018294"/>
    <d v="2018-10-29T00:00:00"/>
    <x v="6"/>
    <s v="PA28"/>
    <x v="0"/>
    <s v="5211N"/>
    <s v="00029W"/>
    <s v="00540"/>
    <s v="Twinwoods"/>
    <x v="0"/>
  </r>
  <r>
    <n v="2018295"/>
    <d v="2018-11-01T00:00:00"/>
    <x v="6"/>
    <s v="A320"/>
    <x v="1"/>
    <s v="5425N"/>
    <s v="00520W"/>
    <s v="11100"/>
    <s v="Portavogie"/>
    <x v="2"/>
  </r>
  <r>
    <n v="2018296"/>
    <d v="2018-10-28T00:00:00"/>
    <x v="6"/>
    <s v="A320"/>
    <x v="0"/>
    <s v="5125N"/>
    <s v="00256W"/>
    <s v="03800"/>
    <s v="Bristol Airport"/>
    <x v="4"/>
  </r>
  <r>
    <n v="2018297"/>
    <d v="2018-11-04T00:00:00"/>
    <x v="6"/>
    <s v="PA18"/>
    <x v="0"/>
    <s v="5626N"/>
    <s v="00324W"/>
    <s v="01200"/>
    <s v="Perth"/>
    <x v="2"/>
  </r>
  <r>
    <n v="2018298"/>
    <d v="2018-10-28T00:00:00"/>
    <x v="6"/>
    <s v="E135"/>
    <x v="1"/>
    <s v="5115N"/>
    <s v="00049W"/>
    <s v="01020"/>
    <s v="Farnborough"/>
    <x v="1"/>
  </r>
  <r>
    <n v="2018299"/>
    <d v="2018-11-05T00:00:00"/>
    <x v="6"/>
    <s v="AW169"/>
    <x v="0"/>
    <s v="5128N"/>
    <s v="00023W"/>
    <s v="00950"/>
    <s v="London Heathrow"/>
    <x v="2"/>
  </r>
  <r>
    <n v="2018307"/>
    <d v="2018-11-24T00:00:00"/>
    <x v="6"/>
    <s v="Saab 2000"/>
    <x v="0"/>
    <s v="5545N"/>
    <s v="00438W"/>
    <s v="03000"/>
    <s v="Glasgow Airport"/>
    <x v="4"/>
  </r>
  <r>
    <n v="2018308"/>
    <d v="2018-11-07T00:00:00"/>
    <x v="6"/>
    <s v="A388"/>
    <x v="1"/>
    <s v="5114N"/>
    <s v="00103E"/>
    <s v="10000"/>
    <s v="London Gatwick"/>
    <x v="0"/>
  </r>
  <r>
    <n v="2018309"/>
    <d v="2018-11-21T00:00:00"/>
    <x v="6"/>
    <s v="Squirrel"/>
    <x v="0"/>
    <s v="5019N"/>
    <s v="00457W"/>
    <s v="01500"/>
    <s v="Ladock, Cornwall"/>
    <x v="0"/>
  </r>
  <r>
    <n v="2018311"/>
    <d v="2018-12-04T00:00:00"/>
    <x v="6"/>
    <s v="E190"/>
    <x v="0"/>
    <s v="5130N"/>
    <s v="00000W"/>
    <s v="03000"/>
    <s v="London City Airport"/>
    <x v="2"/>
  </r>
  <r>
    <n v="2018318"/>
    <d v="2018-12-14T00:00:00"/>
    <x v="6"/>
    <s v="E550"/>
    <x v="0"/>
    <s v="5604N"/>
    <s v="00315W"/>
    <s v="03000"/>
    <s v="Edinburgh Airport"/>
    <x v="4"/>
  </r>
  <r>
    <n v="2018321"/>
    <d v="2018-12-23T00:00:00"/>
    <x v="6"/>
    <s v="A330"/>
    <x v="0"/>
    <s v="5126N"/>
    <s v="00000W"/>
    <s v="04000"/>
    <s v="London Heathrow"/>
    <x v="0"/>
  </r>
  <r>
    <n v="2018322"/>
    <d v="2018-12-26T00:00:00"/>
    <x v="6"/>
    <s v="DHC8"/>
    <x v="0"/>
    <s v="5133N"/>
    <s v="00045E"/>
    <s v="06000"/>
    <s v="Manchester Airport"/>
    <x v="2"/>
  </r>
  <r>
    <n v="2018323"/>
    <d v="2018-12-30T00:00:00"/>
    <x v="6"/>
    <s v="E175/E195"/>
    <x v="1"/>
    <s v="5554N"/>
    <s v="00420W"/>
    <s v="00600"/>
    <s v="Glasgow Airport"/>
    <x v="4"/>
  </r>
  <r>
    <n v="2018324"/>
    <d v="2018-12-30T00:00:00"/>
    <x v="6"/>
    <s v="A319"/>
    <x v="0"/>
    <s v="5135N"/>
    <s v="00036E"/>
    <s v="04000"/>
    <s v="Southend Airport"/>
    <x v="0"/>
  </r>
  <r>
    <n v="2018325"/>
    <d v="2018-07-02T00:00:00"/>
    <x v="6"/>
    <s v="E135"/>
    <x v="0"/>
    <s v="5132N"/>
    <s v="00034W"/>
    <s v="01800"/>
    <s v="Northolt"/>
    <x v="2"/>
  </r>
  <r>
    <n v="2019005"/>
    <d v="2019-01-12T00:00:00"/>
    <x v="7"/>
    <s v="A320"/>
    <x v="0"/>
    <s v="5118N"/>
    <s v="00003E"/>
    <s v="08000"/>
    <s v="London Heathrow"/>
    <x v="2"/>
  </r>
  <r>
    <n v="2019006"/>
    <d v="2019-01-09T00:00:00"/>
    <x v="7"/>
    <s v="B737"/>
    <x v="0"/>
    <s v="5049N"/>
    <s v="00044W"/>
    <s v="20000"/>
    <s v="Chichester"/>
    <x v="0"/>
  </r>
  <r>
    <n v="2019007"/>
    <d v="2019-01-15T00:00:00"/>
    <x v="7"/>
    <s v="Typhoon"/>
    <x v="1"/>
    <s v="5329N"/>
    <s v="00010W"/>
    <s v="15000"/>
    <s v="Grimsby"/>
    <x v="0"/>
  </r>
  <r>
    <n v="2019009"/>
    <d v="2019-01-13T00:00:00"/>
    <x v="7"/>
    <s v="A320"/>
    <x v="1"/>
    <s v="5127N"/>
    <s v="00002E"/>
    <s v="05000"/>
    <s v="London Heathrow"/>
    <x v="2"/>
  </r>
  <r>
    <n v="2019012"/>
    <d v="2019-01-22T00:00:00"/>
    <x v="7"/>
    <s v="C406"/>
    <x v="0"/>
    <s v="5206N"/>
    <s v="00100W"/>
    <s v="06700"/>
    <s v="Towcester"/>
    <x v="2"/>
  </r>
  <r>
    <n v="2019023"/>
    <d v="2019-02-03T00:00:00"/>
    <x v="7"/>
    <s v="B788"/>
    <x v="0"/>
    <s v="5128N"/>
    <s v="00018W"/>
    <s v="03300"/>
    <s v="London Heathrow"/>
    <x v="2"/>
  </r>
  <r>
    <n v="2019025"/>
    <d v="2019-02-11T00:00:00"/>
    <x v="7"/>
    <s v="A319"/>
    <x v="0"/>
    <s v="5326N"/>
    <s v="00205W"/>
    <s v="03000"/>
    <s v="Manchester Airport"/>
    <x v="4"/>
  </r>
  <r>
    <n v="2019027"/>
    <d v="2019-02-14T00:00:00"/>
    <x v="7"/>
    <s v="B787"/>
    <x v="0"/>
    <s v="5139N"/>
    <s v="00011E"/>
    <s v="14000"/>
    <s v="Lambourne"/>
    <x v="4"/>
  </r>
  <r>
    <n v="2019029"/>
    <d v="2019-02-19T00:00:00"/>
    <x v="7"/>
    <s v="Tutor"/>
    <x v="0"/>
    <s v="5237N"/>
    <s v="00040W"/>
    <s v="05000"/>
    <s v="Oakham"/>
    <x v="0"/>
  </r>
  <r>
    <n v="2019030"/>
    <d v="2019-02-17T00:00:00"/>
    <x v="7"/>
    <s v="B787"/>
    <x v="0"/>
    <s v="5132N"/>
    <s v="00034W"/>
    <s v="03800"/>
    <s v="London Heathrow"/>
    <x v="2"/>
  </r>
  <r>
    <n v="2019031"/>
    <d v="2019-02-22T00:00:00"/>
    <x v="7"/>
    <s v="Gulfstream 5"/>
    <x v="0"/>
    <s v="5118N"/>
    <s v="00042W"/>
    <s v="01400"/>
    <s v="Farnborough"/>
    <x v="4"/>
  </r>
  <r>
    <n v="2019033"/>
    <d v="2019-02-23T00:00:00"/>
    <x v="7"/>
    <s v="A319"/>
    <x v="0"/>
    <s v="5554N"/>
    <s v="00421W"/>
    <s v="01200"/>
    <s v="Glasgow Airport"/>
    <x v="2"/>
  </r>
  <r>
    <n v="2019038"/>
    <d v="2019-02-26T00:00:00"/>
    <x v="7"/>
    <s v="B772"/>
    <x v="0"/>
    <s v="5136N"/>
    <s v="00010W"/>
    <s v="06000"/>
    <s v="London Heathrow"/>
    <x v="4"/>
  </r>
  <r>
    <n v="2019039"/>
    <d v="2019-02-25T00:00:00"/>
    <x v="7"/>
    <s v="E170"/>
    <x v="0"/>
    <s v="5130N"/>
    <s v="00005W"/>
    <s v="02000"/>
    <s v="London City Airport"/>
    <x v="0"/>
  </r>
  <r>
    <n v="2019040"/>
    <d v="2019-03-09T00:00:00"/>
    <x v="7"/>
    <s v="B777"/>
    <x v="0"/>
    <s v="5129N"/>
    <s v="00014W"/>
    <s v="02500"/>
    <s v="London Heathrow"/>
    <x v="2"/>
  </r>
  <r>
    <n v="2019041"/>
    <d v="2019-02-28T00:00:00"/>
    <x v="7"/>
    <s v="PA31"/>
    <x v="0"/>
    <s v="5057N"/>
    <s v="00120W"/>
    <s v="06000"/>
    <s v="Southampton Airport"/>
    <x v="0"/>
  </r>
  <r>
    <n v="2019042"/>
    <d v="2019-02-24T00:00:00"/>
    <x v="7"/>
    <s v="B787"/>
    <x v="0"/>
    <s v="5136N"/>
    <s v="00028W"/>
    <s v="07000"/>
    <s v="London Heathrow"/>
    <x v="1"/>
  </r>
  <r>
    <n v="2019043"/>
    <d v="2019-03-17T00:00:00"/>
    <x v="7"/>
    <s v="B787"/>
    <x v="0"/>
    <s v="5127N"/>
    <s v="00025W"/>
    <s v="00250"/>
    <s v="London Heathrow"/>
    <x v="2"/>
  </r>
  <r>
    <n v="2019046"/>
    <d v="2019-03-24T00:00:00"/>
    <x v="7"/>
    <s v="E170"/>
    <x v="0"/>
    <s v="5139N"/>
    <s v="00122E"/>
    <s v="09000"/>
    <s v="NONVA"/>
    <x v="4"/>
  </r>
  <r>
    <n v="2019048"/>
    <d v="2019-03-28T00:00:00"/>
    <x v="7"/>
    <s v="B737"/>
    <x v="0"/>
    <s v="5342N"/>
    <s v="00142W"/>
    <s v="04000"/>
    <s v="Leeds Bradford Airport"/>
    <x v="4"/>
  </r>
  <r>
    <n v="2019050"/>
    <d v="2019-03-30T00:00:00"/>
    <x v="7"/>
    <s v="B787"/>
    <x v="1"/>
    <s v="5134N"/>
    <s v="00009W"/>
    <s v="06000"/>
    <s v="London Heathrow"/>
    <x v="4"/>
  </r>
  <r>
    <n v="2019052"/>
    <d v="2019-03-30T00:00:00"/>
    <x v="7"/>
    <s v="A320"/>
    <x v="0"/>
    <s v="5127N"/>
    <s v="00011W"/>
    <s v="03000"/>
    <s v="London Heathrow"/>
    <x v="4"/>
  </r>
  <r>
    <n v="2019054"/>
    <d v="2019-04-01T00:00:00"/>
    <x v="7"/>
    <s v="A320"/>
    <x v="0"/>
    <s v="5141N"/>
    <s v="00012W"/>
    <s v="06000"/>
    <s v="Brookmans Park"/>
    <x v="4"/>
  </r>
  <r>
    <n v="2019057"/>
    <d v="2019-04-07T00:00:00"/>
    <x v="7"/>
    <s v="AT76"/>
    <x v="0"/>
    <s v="5131N"/>
    <s v="00244W"/>
    <s v="07800"/>
    <s v="Avonmouth VRP"/>
    <x v="4"/>
  </r>
  <r>
    <n v="2019063"/>
    <d v="2019-04-12T00:00:00"/>
    <x v="7"/>
    <s v="A320"/>
    <x v="0"/>
    <s v="5105N"/>
    <s v="00035W"/>
    <s v="09800"/>
    <s v="London Heathrow"/>
    <x v="4"/>
  </r>
  <r>
    <n v="2019067"/>
    <d v="2019-04-15T00:00:00"/>
    <x v="7"/>
    <s v="A330"/>
    <x v="1"/>
    <s v="5139N"/>
    <s v="00010E"/>
    <s v="08000"/>
    <s v="Lambourne"/>
    <x v="0"/>
  </r>
  <r>
    <n v="2019068"/>
    <d v="2019-04-18T00:00:00"/>
    <x v="7"/>
    <s v="Tutor"/>
    <x v="0"/>
    <s v="5216N"/>
    <s v="00127W"/>
    <s v="01100"/>
    <s v="Warwick"/>
    <x v="2"/>
  </r>
  <r>
    <n v="2019069"/>
    <d v="2019-04-20T00:00:00"/>
    <x v="7"/>
    <s v="PA28"/>
    <x v="0"/>
    <s v="5347N"/>
    <s v="00113W"/>
    <s v="01000"/>
    <s v="London Heathrow"/>
    <x v="0"/>
  </r>
  <r>
    <n v="2019073"/>
    <d v="2019-04-23T00:00:00"/>
    <x v="7"/>
    <s v="A321"/>
    <x v="1"/>
    <s v="5328N"/>
    <s v="00135W"/>
    <s v="10000"/>
    <s v="Manchester Airport"/>
    <x v="4"/>
  </r>
  <r>
    <n v="2019076"/>
    <d v="2019-04-21T00:00:00"/>
    <x v="7"/>
    <s v="B737"/>
    <x v="1"/>
    <s v="5244N"/>
    <s v="00119W"/>
    <s v="07800"/>
    <s v="East Midlands Airport"/>
    <x v="2"/>
  </r>
  <r>
    <n v="2019080"/>
    <d v="2019-04-21T00:00:00"/>
    <x v="7"/>
    <s v="A321"/>
    <x v="0"/>
    <s v="5554N"/>
    <s v="00422W"/>
    <s v="00600"/>
    <s v="Glasgow Airport"/>
    <x v="1"/>
  </r>
  <r>
    <n v="2019082"/>
    <d v="2019-04-14T00:00:00"/>
    <x v="7"/>
    <s v="Ventus"/>
    <x v="0"/>
    <s v="5239N"/>
    <s v="00218W"/>
    <s v="04000"/>
    <s v="M54 Jn3"/>
    <x v="4"/>
  </r>
  <r>
    <n v="2019084"/>
    <d v="2019-05-01T00:00:00"/>
    <x v="7"/>
    <s v="BE76"/>
    <x v="0"/>
    <s v="5123N"/>
    <s v="00107W"/>
    <s v="02200"/>
    <s v="Compton"/>
    <x v="4"/>
  </r>
  <r>
    <n v="2019086"/>
    <d v="2019-05-01T00:00:00"/>
    <x v="7"/>
    <s v="PA28"/>
    <x v="0"/>
    <s v="5138N"/>
    <s v="00036E"/>
    <s v="02100"/>
    <s v="Southend"/>
    <x v="0"/>
  </r>
  <r>
    <n v="2019088"/>
    <d v="2019-05-04T00:00:00"/>
    <x v="7"/>
    <s v="B788"/>
    <x v="0"/>
    <s v="5128N"/>
    <s v="00013W"/>
    <s v="02500"/>
    <s v="London Heathrow"/>
    <x v="0"/>
  </r>
  <r>
    <n v="2019090"/>
    <d v="2019-05-04T00:00:00"/>
    <x v="7"/>
    <s v="A319"/>
    <x v="1"/>
    <s v="5052N"/>
    <s v="00004E"/>
    <s v="09540"/>
    <s v="London Gatwick"/>
    <x v="0"/>
  </r>
  <r>
    <n v="2019091"/>
    <d v="2019-05-05T00:00:00"/>
    <x v="7"/>
    <s v="A320"/>
    <x v="1"/>
    <s v="5102N"/>
    <s v="00000W"/>
    <s v="06000"/>
    <s v="London Gatwick"/>
    <x v="2"/>
  </r>
  <r>
    <n v="2019093"/>
    <d v="2019-05-04T00:00:00"/>
    <x v="7"/>
    <s v="B772"/>
    <x v="0"/>
    <s v="5119N"/>
    <s v="00023W"/>
    <s v="06000"/>
    <s v="London Heathrow"/>
    <x v="0"/>
  </r>
  <r>
    <n v="2019094"/>
    <d v="2019-05-07T00:00:00"/>
    <x v="7"/>
    <s v="B789"/>
    <x v="0"/>
    <s v="5127N"/>
    <s v="00021W"/>
    <s v="01000"/>
    <s v="London Heathrow"/>
    <x v="0"/>
  </r>
  <r>
    <n v="2019095"/>
    <d v="2019-04-27T00:00:00"/>
    <x v="7"/>
    <s v="A319"/>
    <x v="1"/>
    <s v="5100N"/>
    <s v="00006E"/>
    <s v="07000"/>
    <s v="London Gatwick"/>
    <x v="0"/>
  </r>
  <r>
    <n v="2019098"/>
    <d v="2019-04-28T00:00:00"/>
    <x v="7"/>
    <s v="B775"/>
    <x v="1"/>
    <s v="5109N"/>
    <s v="00007E"/>
    <s v="07500"/>
    <s v="London Gatwick"/>
    <x v="4"/>
  </r>
  <r>
    <n v="2019103"/>
    <d v="2019-05-14T00:00:00"/>
    <x v="7"/>
    <s v="A320"/>
    <x v="0"/>
    <s v="5555N"/>
    <s v="00301W"/>
    <s v="07000"/>
    <s v="Edinburgh Airport"/>
    <x v="0"/>
  </r>
  <r>
    <n v="2019113"/>
    <d v="2019-05-22T00:00:00"/>
    <x v="7"/>
    <s v="B787"/>
    <x v="0"/>
    <s v="5128N"/>
    <s v="00024W"/>
    <s v="00650"/>
    <s v="London Heathrow"/>
    <x v="2"/>
  </r>
  <r>
    <n v="2019114"/>
    <d v="2019-05-19T00:00:00"/>
    <x v="7"/>
    <s v="A320"/>
    <x v="0"/>
    <s v="5110N"/>
    <s v="00003W"/>
    <s v="03000"/>
    <s v="London Gatwick"/>
    <x v="4"/>
  </r>
  <r>
    <n v="2019115"/>
    <d v="2019-04-28T00:00:00"/>
    <x v="7"/>
    <s v="A320"/>
    <x v="0"/>
    <s v="5110N"/>
    <s v="00003W"/>
    <s v="01700"/>
    <s v="London Gatwick"/>
    <x v="4"/>
  </r>
  <r>
    <n v="2019120"/>
    <d v="2019-05-26T00:00:00"/>
    <x v="7"/>
    <s v="A319"/>
    <x v="1"/>
    <s v="5128N"/>
    <s v="00016W"/>
    <s v="02200"/>
    <s v="London Heathrow"/>
    <x v="0"/>
  </r>
  <r>
    <n v="2019123"/>
    <d v="2019-05-26T00:00:00"/>
    <x v="7"/>
    <s v="B737"/>
    <x v="0"/>
    <s v="5545N"/>
    <s v="00303W"/>
    <s v="06500"/>
    <s v="Edinburgh Airport"/>
    <x v="2"/>
  </r>
  <r>
    <n v="2019124"/>
    <d v="2019-05-25T00:00:00"/>
    <x v="7"/>
    <s v="A319"/>
    <x v="1"/>
    <s v="5104N"/>
    <s v="00015E"/>
    <s v="06500"/>
    <s v="London Gatwick"/>
    <x v="4"/>
  </r>
  <r>
    <n v="2019128"/>
    <d v="2019-05-31T00:00:00"/>
    <x v="7"/>
    <s v="A320"/>
    <x v="0"/>
    <s v="5128N"/>
    <s v="00017W"/>
    <s v="01700"/>
    <s v="London Heathrow"/>
    <x v="0"/>
  </r>
  <r>
    <n v="2019129"/>
    <d v="2019-06-02T00:00:00"/>
    <x v="7"/>
    <s v="C152"/>
    <x v="0"/>
    <s v="5144N"/>
    <s v="00028E"/>
    <s v="02400"/>
    <s v="Chelmsford"/>
    <x v="4"/>
  </r>
  <r>
    <n v="2019134"/>
    <d v="2019-06-05T00:00:00"/>
    <x v="7"/>
    <s v="B737"/>
    <x v="0"/>
    <s v="5227N"/>
    <s v="00145W"/>
    <s v="00300"/>
    <s v="Birmingham Airport"/>
    <x v="2"/>
  </r>
  <r>
    <n v="2019135"/>
    <d v="2019-06-06T00:00:00"/>
    <x v="7"/>
    <s v="B747"/>
    <x v="0"/>
    <s v="5128N"/>
    <s v="00008W"/>
    <s v="03500"/>
    <s v="London Heathrow"/>
    <x v="4"/>
  </r>
  <r>
    <n v="2019140"/>
    <d v="2019-06-02T00:00:00"/>
    <x v="7"/>
    <s v="A321"/>
    <x v="1"/>
    <s v="5329N"/>
    <s v="00207W"/>
    <s v="09000"/>
    <s v="Manchester Airport"/>
    <x v="0"/>
  </r>
  <r>
    <n v="2019141"/>
    <d v="2019-05-14T00:00:00"/>
    <x v="7"/>
    <s v="Eurofox"/>
    <x v="1"/>
    <s v="5353N"/>
    <s v="00047W"/>
    <s v="02400"/>
    <s v="Pocklington"/>
    <x v="1"/>
  </r>
  <r>
    <n v="2019145"/>
    <d v="2019-04-21T00:00:00"/>
    <x v="7"/>
    <s v="B737"/>
    <x v="0"/>
    <s v="5236N"/>
    <s v="00159W"/>
    <s v="08000"/>
    <s v="Birmingham Airport"/>
    <x v="0"/>
  </r>
  <r>
    <n v="2019146"/>
    <d v="2019-06-09T00:00:00"/>
    <x v="7"/>
    <s v="B787"/>
    <x v="0"/>
    <s v="5133N"/>
    <s v="00001E"/>
    <s v="06000"/>
    <s v="London Heathrow"/>
    <x v="0"/>
  </r>
  <r>
    <n v="2019147"/>
    <d v="2019-06-03T00:00:00"/>
    <x v="7"/>
    <s v="BE76"/>
    <x v="0"/>
    <s v="5057N"/>
    <s v="00112W"/>
    <s v="02000"/>
    <s v="Bishops Waltham"/>
    <x v="2"/>
  </r>
  <r>
    <n v="2019148"/>
    <d v="2019-06-17T00:00:00"/>
    <x v="7"/>
    <s v="B787"/>
    <x v="0"/>
    <s v="5128N"/>
    <s v="00014W"/>
    <s v="02200"/>
    <s v="London Heathrow"/>
    <x v="0"/>
  </r>
  <r>
    <n v="2019149"/>
    <d v="2019-06-16T00:00:00"/>
    <x v="7"/>
    <s v="A319"/>
    <x v="0"/>
    <s v="5118N"/>
    <s v="00006E"/>
    <s v="10000"/>
    <s v="Biggin Hill"/>
    <x v="2"/>
  </r>
  <r>
    <n v="2019153"/>
    <d v="2019-06-17T00:00:00"/>
    <x v="7"/>
    <s v="B737"/>
    <x v="0"/>
    <s v="5356N"/>
    <s v="00146W"/>
    <s v="02900"/>
    <s v="Leeds Bradford Airport"/>
    <x v="4"/>
  </r>
  <r>
    <n v="2019155"/>
    <d v="2019-06-22T00:00:00"/>
    <x v="7"/>
    <s v="A320"/>
    <x v="0"/>
    <s v="5144N"/>
    <s v="00005W"/>
    <s v="06000"/>
    <s v="Brookmans Park"/>
    <x v="0"/>
  </r>
  <r>
    <n v="2019166"/>
    <d v="2019-06-17T00:00:00"/>
    <x v="7"/>
    <s v="C180"/>
    <x v="0"/>
    <s v="5146N"/>
    <s v="00001W"/>
    <s v="02100"/>
    <s v="Harlow"/>
    <x v="0"/>
  </r>
  <r>
    <n v="2019167"/>
    <d v="2019-06-23T00:00:00"/>
    <x v="7"/>
    <s v="A319"/>
    <x v="3"/>
    <s v="5128N"/>
    <s v="00047W"/>
    <s v="03400"/>
    <s v="London Heathrow"/>
    <x v="4"/>
  </r>
  <r>
    <n v="2019168"/>
    <d v="2019-06-27T00:00:00"/>
    <x v="7"/>
    <s v="A319"/>
    <x v="3"/>
    <s v="5602N"/>
    <s v="00327W"/>
    <s v="10000"/>
    <s v="Edinburgh Airport"/>
    <x v="4"/>
  </r>
  <r>
    <n v="2019171"/>
    <d v="2019-06-27T00:00:00"/>
    <x v="7"/>
    <s v="A319"/>
    <x v="0"/>
    <s v="5131N"/>
    <s v="00019W"/>
    <s v="04000"/>
    <s v="London Heathrow"/>
    <x v="0"/>
  </r>
  <r>
    <n v="2019172"/>
    <d v="2019-06-23T00:00:00"/>
    <x v="7"/>
    <s v="B747"/>
    <x v="0"/>
    <s v="5108N"/>
    <s v="00046W"/>
    <s v="09000"/>
    <s v="Ockham"/>
    <x v="0"/>
  </r>
  <r>
    <n v="2019173"/>
    <d v="2019-06-13T00:00:00"/>
    <x v="7"/>
    <s v="B737"/>
    <x v="0"/>
    <s v="5150N"/>
    <s v="00036E"/>
    <s v="11000"/>
    <s v="Stansted"/>
    <x v="4"/>
  </r>
  <r>
    <n v="2019174"/>
    <d v="2019-06-30T00:00:00"/>
    <x v="7"/>
    <s v="CS1"/>
    <x v="0"/>
    <s v="5131N"/>
    <s v="00001W"/>
    <s v="03000"/>
    <s v="London City Airport"/>
    <x v="4"/>
  </r>
  <r>
    <n v="2019185"/>
    <d v="2019-06-30T00:00:00"/>
    <x v="7"/>
    <s v="B777"/>
    <x v="0"/>
    <s v="5128N"/>
    <s v="00015W"/>
    <s v="02400"/>
    <s v="London Heathrow"/>
    <x v="0"/>
  </r>
  <r>
    <n v="2019186"/>
    <d v="2019-07-04T00:00:00"/>
    <x v="7"/>
    <s v="Avro RJ"/>
    <x v="0"/>
    <s v="5109N"/>
    <s v="00145W"/>
    <s v="00400"/>
    <s v="Boscombe Down"/>
    <x v="2"/>
  </r>
  <r>
    <n v="2019189"/>
    <d v="2019-07-03T00:00:00"/>
    <x v="7"/>
    <s v="B777"/>
    <x v="0"/>
    <s v="5129N"/>
    <s v="00042W"/>
    <s v="02500"/>
    <s v="London Heathrow"/>
    <x v="4"/>
  </r>
  <r>
    <n v="2019200"/>
    <d v="2019-07-18T00:00:00"/>
    <x v="7"/>
    <s v="Saab 340"/>
    <x v="3"/>
    <s v="5344N"/>
    <s v="00206W"/>
    <s v="14000"/>
    <s v="Pole Hill"/>
    <x v="2"/>
  </r>
  <r>
    <n v="2019202"/>
    <d v="2019-07-01T00:00:00"/>
    <x v="7"/>
    <s v="A320"/>
    <x v="1"/>
    <s v="5128N"/>
    <s v="00011W"/>
    <s v="03000"/>
    <s v="London Heathrow"/>
    <x v="0"/>
  </r>
  <r>
    <n v="2019203"/>
    <d v="2019-07-04T00:00:00"/>
    <x v="7"/>
    <s v="B747"/>
    <x v="0"/>
    <s v="5126N"/>
    <s v="00011W"/>
    <s v="06000"/>
    <s v="London Heathrow"/>
    <x v="2"/>
  </r>
  <r>
    <n v="2019204"/>
    <d v="2019-07-11T00:00:00"/>
    <x v="7"/>
    <s v="A380"/>
    <x v="0"/>
    <s v="5134N"/>
    <s v="00041W"/>
    <s v="04500"/>
    <s v="London Heathrow"/>
    <x v="0"/>
  </r>
  <r>
    <n v="2019205"/>
    <d v="2019-07-08T00:00:00"/>
    <x v="7"/>
    <s v="A320"/>
    <x v="0"/>
    <s v="5109N"/>
    <s v="00009W"/>
    <s v="00350"/>
    <s v="London Gatwick"/>
    <x v="4"/>
  </r>
  <r>
    <n v="2019211"/>
    <d v="2019-07-23T00:00:00"/>
    <x v="7"/>
    <s v="Dash 8"/>
    <x v="0"/>
    <s v="5126N"/>
    <s v="00004E"/>
    <s v="02000"/>
    <s v="London City Airport"/>
    <x v="4"/>
  </r>
  <r>
    <n v="2019213"/>
    <d v="2019-07-27T00:00:00"/>
    <x v="7"/>
    <s v="A320"/>
    <x v="0"/>
    <s v="5128N"/>
    <s v="00014W"/>
    <s v="02500"/>
    <s v="London Heathrow"/>
    <x v="2"/>
  </r>
  <r>
    <n v="2019214"/>
    <d v="2019-07-11T00:00:00"/>
    <x v="7"/>
    <s v="A321"/>
    <x v="1"/>
    <s v="5327N"/>
    <s v="00201W"/>
    <s v="03420"/>
    <s v="Manchester Airport"/>
    <x v="4"/>
  </r>
  <r>
    <n v="2019215"/>
    <d v="2019-08-01T00:00:00"/>
    <x v="7"/>
    <s v="King Air"/>
    <x v="0"/>
    <s v="5042N"/>
    <s v="00221W"/>
    <s v="00400"/>
    <s v="Dorchester"/>
    <x v="3"/>
  </r>
  <r>
    <n v="2019219"/>
    <d v="2019-08-02T00:00:00"/>
    <x v="7"/>
    <s v="EV97 Eurostar"/>
    <x v="0"/>
    <s v="5331N"/>
    <s v="00217W"/>
    <s v="01700"/>
    <s v="Salford"/>
    <x v="2"/>
  </r>
  <r>
    <n v="2019222"/>
    <d v="2019-08-04T00:00:00"/>
    <x v="7"/>
    <s v="PA28"/>
    <x v="0"/>
    <s v="5159N"/>
    <s v="00103W"/>
    <s v="03200"/>
    <s v="Finmere"/>
    <x v="2"/>
  </r>
  <r>
    <n v="2019223"/>
    <d v="2019-08-04T00:00:00"/>
    <x v="7"/>
    <s v="R44"/>
    <x v="0"/>
    <s v="5510N"/>
    <s v="00649W"/>
    <s v="00150"/>
    <s v="Downhill"/>
    <x v="4"/>
  </r>
  <r>
    <n v="2019232"/>
    <d v="2019-08-12T00:00:00"/>
    <x v="7"/>
    <s v="A320"/>
    <x v="0"/>
    <s v="5542N"/>
    <s v="00303W"/>
    <s v="07000"/>
    <s v="Edinburgh Airport"/>
    <x v="4"/>
  </r>
  <r>
    <n v="2019234"/>
    <d v="2019-08-13T00:00:00"/>
    <x v="7"/>
    <s v="Typhoon"/>
    <x v="0"/>
    <s v="5305N"/>
    <s v="00011W"/>
    <s v="00900"/>
    <s v="RAF Coningsby"/>
    <x v="0"/>
  </r>
  <r>
    <n v="2019235"/>
    <d v="2019-07-13T00:00:00"/>
    <x v="7"/>
    <s v="A320"/>
    <x v="1"/>
    <s v="5144N"/>
    <s v="00136E"/>
    <s v="25000"/>
    <s v="LOGAN"/>
    <x v="1"/>
  </r>
  <r>
    <n v="2019239"/>
    <d v="2019-08-18T00:00:00"/>
    <x v="7"/>
    <s v="A319"/>
    <x v="0"/>
    <s v="5140N"/>
    <s v="00036E"/>
    <s v="11000"/>
    <s v="BRASO"/>
    <x v="4"/>
  </r>
  <r>
    <n v="2019240"/>
    <d v="2019-08-18T00:00:00"/>
    <x v="7"/>
    <s v="A319"/>
    <x v="0"/>
    <s v="5127N"/>
    <s v="00011W"/>
    <s v="03000"/>
    <s v="London Heathrow"/>
    <x v="2"/>
  </r>
  <r>
    <n v="2019244"/>
    <d v="2019-08-20T00:00:00"/>
    <x v="7"/>
    <s v="C152"/>
    <x v="0"/>
    <s v="5224N"/>
    <s v="00126W"/>
    <s v="00900"/>
    <s v="Daventry"/>
    <x v="2"/>
  </r>
  <r>
    <n v="2019247"/>
    <d v="2019-07-12T00:00:00"/>
    <x v="7"/>
    <s v="B757"/>
    <x v="0"/>
    <s v="5350N"/>
    <s v="00137W"/>
    <s v="00800"/>
    <s v="Leeds Bradford Airport"/>
    <x v="4"/>
  </r>
  <r>
    <n v="2019249"/>
    <d v="2019-08-23T00:00:00"/>
    <x v="7"/>
    <s v="A319"/>
    <x v="0"/>
    <s v="5603N"/>
    <s v="00304W"/>
    <s v="03400"/>
    <s v="Edinburgh Airport"/>
    <x v="4"/>
  </r>
  <r>
    <n v="2019250"/>
    <d v="2019-08-26T00:00:00"/>
    <x v="7"/>
    <s v="DA40"/>
    <x v="0"/>
    <s v="5210N"/>
    <s v="00042W"/>
    <s v="02200"/>
    <s v="Cranfield"/>
    <x v="0"/>
  </r>
  <r>
    <n v="2019251"/>
    <d v="2019-08-26T00:00:00"/>
    <x v="7"/>
    <s v="Global Express"/>
    <x v="1"/>
    <s v="5149N"/>
    <s v="00040W"/>
    <s v="04000"/>
    <s v="Luton Airport"/>
    <x v="4"/>
  </r>
  <r>
    <n v="2019258"/>
    <d v="2019-08-28T00:00:00"/>
    <x v="7"/>
    <s v="Dash 8"/>
    <x v="1"/>
    <s v="5125N"/>
    <s v="00007W"/>
    <s v="05000"/>
    <s v="London Heathrow "/>
    <x v="0"/>
  </r>
  <r>
    <n v="2019259"/>
    <d v="2019-09-01T00:00:00"/>
    <x v="7"/>
    <s v="PA15"/>
    <x v="0"/>
    <s v="5126N"/>
    <s v="00209W"/>
    <s v="02300"/>
    <s v="Corsham"/>
    <x v="0"/>
  </r>
  <r>
    <n v="2019260"/>
    <d v="2019-08-12T00:00:00"/>
    <x v="7"/>
    <s v="CL60"/>
    <x v="1"/>
    <s v="5156N"/>
    <s v="00006W"/>
    <s v="03000"/>
    <s v="Luton Airport"/>
    <x v="4"/>
  </r>
  <r>
    <n v="2019261"/>
    <d v="2019-09-01T00:00:00"/>
    <x v="7"/>
    <s v="Embraer 170"/>
    <x v="0"/>
    <s v="5135N"/>
    <s v="00008E"/>
    <s v="03000"/>
    <s v="Romford"/>
    <x v="4"/>
  </r>
  <r>
    <n v="2019262"/>
    <d v="2019-08-29T00:00:00"/>
    <x v="7"/>
    <s v="Embraer 175"/>
    <x v="0"/>
    <s v="5233N"/>
    <s v="00140W"/>
    <s v="06000"/>
    <s v="Birmingham Airport"/>
    <x v="2"/>
  </r>
  <r>
    <n v="2019266"/>
    <d v="2019-09-01T00:00:00"/>
    <x v="7"/>
    <s v="B777"/>
    <x v="0"/>
    <s v="5127N"/>
    <s v="00047W"/>
    <s v="06000"/>
    <s v="London Heathrow"/>
    <x v="2"/>
  </r>
  <r>
    <n v="2019267"/>
    <d v="2019-09-05T00:00:00"/>
    <x v="7"/>
    <s v="A320"/>
    <x v="0"/>
    <s v="5119N"/>
    <s v="00003E"/>
    <s v="07000"/>
    <s v="Biggin Hill"/>
    <x v="4"/>
  </r>
  <r>
    <n v="2019270"/>
    <d v="2019-09-11T00:00:00"/>
    <x v="7"/>
    <s v="EC145"/>
    <x v="0"/>
    <s v="5342N"/>
    <s v="00127W"/>
    <s v="01300"/>
    <s v="Wakefield"/>
    <x v="4"/>
  </r>
  <r>
    <n v="2019272"/>
    <d v="2019-09-15T00:00:00"/>
    <x v="7"/>
    <s v="PA28"/>
    <x v="0"/>
    <s v="5123N"/>
    <s v="00021E"/>
    <s v="02200"/>
    <s v="Gravesend"/>
    <x v="2"/>
  </r>
  <r>
    <n v="2019275"/>
    <d v="2019-09-14T00:00:00"/>
    <x v="7"/>
    <s v="Embraer 145"/>
    <x v="1"/>
    <s v="5332N"/>
    <s v="00158W"/>
    <s v="04300"/>
    <s v="Manchester Airport"/>
    <x v="4"/>
  </r>
  <r>
    <n v="2019276"/>
    <d v="2019-09-16T00:00:00"/>
    <x v="7"/>
    <s v="Embraer 175"/>
    <x v="1"/>
    <s v="5334N"/>
    <s v="00159W"/>
    <s v="03000"/>
    <s v="Manchester Airport"/>
    <x v="0"/>
  </r>
  <r>
    <n v="2019277"/>
    <d v="2019-09-13T00:00:00"/>
    <x v="7"/>
    <s v="C130"/>
    <x v="1"/>
    <s v="5152N"/>
    <s v="00150W"/>
    <s v="04500"/>
    <s v="Brize Norton"/>
    <x v="2"/>
  </r>
  <r>
    <n v="2019286"/>
    <d v="2019-09-21T00:00:00"/>
    <x v="7"/>
    <s v="B777"/>
    <x v="0"/>
    <s v="5128N"/>
    <s v="00036W"/>
    <s v="01560"/>
    <s v="London Heathrow"/>
    <x v="0"/>
  </r>
  <r>
    <n v="2019288"/>
    <d v="2019-09-21T00:00:00"/>
    <x v="7"/>
    <s v="CS1"/>
    <x v="0"/>
    <s v="5128N"/>
    <s v="00037W"/>
    <s v="01600"/>
    <s v="London Heathrow"/>
    <x v="0"/>
  </r>
  <r>
    <n v="2019289"/>
    <d v="2019-09-21T00:00:00"/>
    <x v="7"/>
    <s v="A320"/>
    <x v="0"/>
    <s v="5139N"/>
    <s v="00005W"/>
    <s v="06000"/>
    <s v="Bovingdon"/>
    <x v="0"/>
  </r>
  <r>
    <n v="2019299"/>
    <d v="2019-10-20T00:00:00"/>
    <x v="7"/>
    <s v="PA28"/>
    <x v="0"/>
    <s v="5220N"/>
    <s v="00127W"/>
    <s v="01300"/>
    <s v="Coventry"/>
    <x v="4"/>
  </r>
  <r>
    <n v="2019301"/>
    <d v="2019-10-20T00:00:00"/>
    <x v="7"/>
    <s v="EC145"/>
    <x v="0"/>
    <s v="5137N"/>
    <s v="00356W"/>
    <s v="01300"/>
    <s v="Swansea"/>
    <x v="4"/>
  </r>
  <r>
    <n v="2019302"/>
    <d v="2019-10-21T00:00:00"/>
    <x v="7"/>
    <s v="Wildcat"/>
    <x v="1"/>
    <s v="5107N"/>
    <s v="00224W"/>
    <s v="01600"/>
    <s v="Yeovilton"/>
    <x v="2"/>
  </r>
  <r>
    <n v="2019305"/>
    <d v="2019-10-28T00:00:00"/>
    <x v="7"/>
    <s v="A321"/>
    <x v="0"/>
    <s v="5129N"/>
    <s v="00000W"/>
    <s v="07000"/>
    <s v="London Heathrow"/>
    <x v="0"/>
  </r>
  <r>
    <n v="2019306"/>
    <d v="2019-10-29T00:00:00"/>
    <x v="7"/>
    <s v="SK92"/>
    <x v="3"/>
    <s v="5716N"/>
    <s v="00204W"/>
    <s v="03000"/>
    <s v="Aberdeen"/>
    <x v="2"/>
  </r>
  <r>
    <n v="2019307"/>
    <d v="2019-10-31T00:00:00"/>
    <x v="7"/>
    <s v="A319"/>
    <x v="3"/>
    <s v="5423N"/>
    <s v="00317W"/>
    <s v="31000"/>
    <s v="SUBUK"/>
    <x v="0"/>
  </r>
  <r>
    <n v="2019308"/>
    <d v="2019-11-03T00:00:00"/>
    <x v="7"/>
    <s v="Wildcat"/>
    <x v="0"/>
    <s v="5345N"/>
    <s v="00240W"/>
    <s v="00900"/>
    <s v="Preston"/>
    <x v="2"/>
  </r>
  <r>
    <n v="2019311"/>
    <d v="2019-11-12T00:00:00"/>
    <x v="7"/>
    <s v="A319"/>
    <x v="1"/>
    <s v="5332N"/>
    <s v="00150W"/>
    <s v="00500"/>
    <s v="Manchester Airport"/>
    <x v="0"/>
  </r>
  <r>
    <n v="2019314"/>
    <d v="2019-10-20T00:00:00"/>
    <x v="7"/>
    <s v="A320"/>
    <x v="1"/>
    <s v="5122N"/>
    <s v="00021W"/>
    <s v="05000"/>
    <s v="London Heathrow"/>
    <x v="2"/>
  </r>
  <r>
    <n v="2019316"/>
    <d v="2019-11-04T00:00:00"/>
    <x v="7"/>
    <s v="A321"/>
    <x v="1"/>
    <s v="5133N"/>
    <s v="00000W"/>
    <s v="05000"/>
    <s v="London Heathrow"/>
    <x v="4"/>
  </r>
  <r>
    <n v="2019320"/>
    <d v="2019-11-14T00:00:00"/>
    <x v="7"/>
    <s v="PA28"/>
    <x v="0"/>
    <s v="5627N"/>
    <s v="00252W"/>
    <s v="01700"/>
    <s v="Broughty Castle"/>
    <x v="2"/>
  </r>
  <r>
    <n v="2019321"/>
    <d v="2019-11-01T00:00:00"/>
    <x v="7"/>
    <s v="Drone"/>
    <x v="0"/>
    <s v="5135N"/>
    <s v="00007W"/>
    <s v="00400"/>
    <s v="Alexandra Palace"/>
    <x v="2"/>
  </r>
  <r>
    <n v="2019324"/>
    <d v="2019-12-02T00:00:00"/>
    <x v="7"/>
    <s v="A321"/>
    <x v="0"/>
    <s v="5153N"/>
    <s v="00032W"/>
    <s v="10000"/>
    <s v="Bovingdon"/>
    <x v="2"/>
  </r>
  <r>
    <n v="2019325"/>
    <d v="2019-11-30T00:00:00"/>
    <x v="7"/>
    <s v="A319"/>
    <x v="1"/>
    <s v="5128N"/>
    <s v="00033W"/>
    <s v="01000"/>
    <s v="London Heathrow"/>
    <x v="1"/>
  </r>
  <r>
    <n v="2019331"/>
    <d v="2019-12-02T00:00:00"/>
    <x v="7"/>
    <s v="A320"/>
    <x v="0"/>
    <s v="5128N"/>
    <s v="00022W"/>
    <s v="00900"/>
    <s v="London Heathrow"/>
    <x v="4"/>
  </r>
  <r>
    <n v="2019332"/>
    <d v="2019-12-09T00:00:00"/>
    <x v="7"/>
    <s v="A380"/>
    <x v="1"/>
    <s v="5204N"/>
    <s v="00109W"/>
    <s v="14000"/>
    <s v="Silverstone"/>
    <x v="0"/>
  </r>
  <r>
    <n v="2019334"/>
    <d v="2019-12-30T00:00:00"/>
    <x v="7"/>
    <s v="AW169"/>
    <x v="0"/>
    <s v="5326N"/>
    <s v="00111W"/>
    <s v="01200"/>
    <s v="Sheffield"/>
    <x v="2"/>
  </r>
  <r>
    <n v="2020004"/>
    <d v="2020-01-16T00:00:00"/>
    <x v="8"/>
    <s v="B787"/>
    <x v="0"/>
    <s v="5121N"/>
    <s v="00013W"/>
    <s v="06000"/>
    <s v="London Heathrow"/>
    <x v="0"/>
  </r>
  <r>
    <n v="2020007"/>
    <d v="2020-01-19T00:00:00"/>
    <x v="8"/>
    <s v="B737"/>
    <x v="0"/>
    <s v="5232N"/>
    <s v="00144W"/>
    <s v="03000"/>
    <s v="Birmingham Airport"/>
    <x v="2"/>
  </r>
  <r>
    <n v="2020008"/>
    <d v="2020-01-19T00:00:00"/>
    <x v="8"/>
    <s v="Helo"/>
    <x v="4"/>
    <s v="5229N "/>
    <s v="00145W"/>
    <s v="01600"/>
    <s v="Bexhill-on-Sea"/>
    <x v="2"/>
  </r>
  <r>
    <n v="2020011"/>
    <d v="2020-01-29T00:00:00"/>
    <x v="8"/>
    <s v="A319"/>
    <x v="1"/>
    <s v="5110N"/>
    <s v="00015W"/>
    <s v="02000"/>
    <s v="London Gatwick"/>
    <x v="0"/>
  </r>
  <r>
    <n v="2020012"/>
    <d v="2020-02-02T00:00:00"/>
    <x v="8"/>
    <s v="Embraer 190"/>
    <x v="1"/>
    <s v="5132N"/>
    <s v="00036E"/>
    <s v="08500"/>
    <s v="SODVU"/>
    <x v="0"/>
  </r>
  <r>
    <n v="2020021"/>
    <d v="2020-02-17T00:00:00"/>
    <x v="8"/>
    <s v="B737"/>
    <x v="1"/>
    <s v="5348N"/>
    <s v="00134W"/>
    <s v="04000"/>
    <s v="Leeds Bradford Airport"/>
    <x v="3"/>
  </r>
  <r>
    <n v="2020023"/>
    <d v="2020-02-23T00:00:00"/>
    <x v="8"/>
    <s v="Dash 8"/>
    <x v="1"/>
    <s v="5321N"/>
    <s v="00156W"/>
    <s v="04600"/>
    <s v="Manchester Airport"/>
    <x v="0"/>
  </r>
  <r>
    <n v="2020024"/>
    <d v="2020-02-05T00:00:00"/>
    <x v="8"/>
    <s v="Saab 340"/>
    <x v="0"/>
    <s v="5558N"/>
    <s v="00320W"/>
    <s v="00300"/>
    <s v="Edinburgh Airport"/>
    <x v="4"/>
  </r>
  <r>
    <n v="2020028"/>
    <d v="2020-03-12T00:00:00"/>
    <x v="8"/>
    <s v="Pilatus PC21"/>
    <x v="0"/>
    <s v="5110N"/>
    <s v="00143W"/>
    <s v="00800"/>
    <s v="Boscombe Down"/>
    <x v="2"/>
  </r>
  <r>
    <n v="2020031"/>
    <d v="2020-03-16T00:00:00"/>
    <x v="8"/>
    <s v="Cabri"/>
    <x v="0"/>
    <s v="5025N "/>
    <s v="00403W"/>
    <s v="00300"/>
    <s v="Plympton"/>
    <x v="1"/>
  </r>
  <r>
    <n v="2020033"/>
    <d v="2020-03-21T00:00:00"/>
    <x v="8"/>
    <s v="B747"/>
    <x v="1"/>
    <s v="5120N "/>
    <s v="00038W"/>
    <s v="06000"/>
    <s v="London Heathrow"/>
    <x v="0"/>
  </r>
  <r>
    <n v="2020034"/>
    <d v="2020-03-13T00:00:00"/>
    <x v="8"/>
    <s v="A320"/>
    <x v="1"/>
    <s v="5329N"/>
    <s v="00057W"/>
    <s v="14000"/>
    <s v="Doncaster"/>
    <x v="3"/>
  </r>
  <r>
    <n v="2020036"/>
    <d v="2020-03-14T00:00:00"/>
    <x v="8"/>
    <s v="B747"/>
    <x v="0"/>
    <s v="5106N"/>
    <s v="00013W"/>
    <s v="00400"/>
    <s v="Gatwick"/>
    <x v="2"/>
  </r>
  <r>
    <n v="2020039"/>
    <d v="2020-05-19T00:00:00"/>
    <x v="8"/>
    <s v="C150"/>
    <x v="0"/>
    <s v="5318N"/>
    <s v="00056W"/>
    <s v="00390"/>
    <s v="Gamston ATZ"/>
    <x v="0"/>
  </r>
  <r>
    <n v="2020042"/>
    <d v="2020-05-20T00:00:00"/>
    <x v="8"/>
    <s v="FA20"/>
    <x v="2"/>
    <s v="5439N"/>
    <s v="000131W"/>
    <s v="02500"/>
    <s v="Newton Aycliffe"/>
    <x v="0"/>
  </r>
  <r>
    <n v="2020043"/>
    <d v="2020-05-28T00:00:00"/>
    <x v="8"/>
    <s v="FA20"/>
    <x v="0"/>
    <s v="5046N"/>
    <s v="00154W"/>
    <s v="00700"/>
    <s v="Bournemouth Airport"/>
    <x v="0"/>
  </r>
  <r>
    <n v="2020046"/>
    <d v="2020-05-28T00:00:00"/>
    <x v="8"/>
    <s v="Shadow"/>
    <x v="0"/>
    <s v="N5046"/>
    <s v="00155W"/>
    <s v="00800"/>
    <s v="Bournemouth Airport"/>
    <x v="2"/>
  </r>
  <r>
    <n v="2020049"/>
    <d v="2020-05-31T00:00:00"/>
    <x v="8"/>
    <s v="Helo"/>
    <x v="1"/>
    <s v="N5500"/>
    <s v="00720W"/>
    <s v="01700"/>
    <s v="Londonderry"/>
    <x v="3"/>
  </r>
  <r>
    <n v="2020056"/>
    <d v="2020-06-25T00:00:00"/>
    <x v="8"/>
    <s v="AS355"/>
    <x v="0"/>
    <s v="N5131"/>
    <s v="E00042"/>
    <s v="00600"/>
    <s v="Southend"/>
    <x v="0"/>
  </r>
  <r>
    <n v="2020065"/>
    <d v="2020-06-30T00:00:00"/>
    <x v="8"/>
    <s v="PA28"/>
    <x v="0"/>
    <s v="N5626 "/>
    <s v="00322W"/>
    <s v="01900"/>
    <s v="Perth ATZ"/>
    <x v="0"/>
  </r>
  <r>
    <n v="2020071"/>
    <d v="2020-07-18T00:00:00"/>
    <x v="8"/>
    <s v="A320"/>
    <x v="0"/>
    <s v="N5129"/>
    <s v="W00011"/>
    <s v="03000"/>
    <s v="London CTR"/>
    <x v="0"/>
  </r>
  <r>
    <n v="2020072"/>
    <d v="2020-05-27T00:00:00"/>
    <x v="8"/>
    <s v="B787"/>
    <x v="1"/>
    <s v="N5124"/>
    <s v="W00032"/>
    <s v="05100"/>
    <s v="LTMA"/>
    <x v="2"/>
  </r>
  <r>
    <n v="2020073"/>
    <d v="2020-07-18T00:00:00"/>
    <x v="8"/>
    <s v="C172"/>
    <x v="0"/>
    <s v="N5435"/>
    <s v="W00554"/>
    <s v="16000"/>
    <s v="Scottish FIR"/>
    <x v="4"/>
  </r>
  <r>
    <n v="2020075"/>
    <d v="2020-07-21T00:00:00"/>
    <x v="8"/>
    <s v="B787"/>
    <x v="1"/>
    <s v="N5129"/>
    <s v="W00023"/>
    <s v="00600"/>
    <s v="London CTR"/>
    <x v="2"/>
  </r>
  <r>
    <n v="2020079"/>
    <d v="2020-07-27T00:00:00"/>
    <x v="8"/>
    <s v="C560XL"/>
    <x v="3"/>
    <s v="N5152"/>
    <s v="E00011"/>
    <s v="09100"/>
    <s v="London TMA"/>
    <x v="4"/>
  </r>
  <r>
    <n v="2020097"/>
    <d v="2020-07-18T00:00:00"/>
    <x v="8"/>
    <s v="A320"/>
    <x v="0"/>
    <s v="N5132"/>
    <s v="E00002"/>
    <s v="05400"/>
    <s v="London TMA"/>
    <x v="0"/>
  </r>
  <r>
    <n v="2020098"/>
    <d v="2020-08-14T00:00:00"/>
    <x v="8"/>
    <s v="C404"/>
    <x v="0"/>
    <s v="N5254"/>
    <s v="W00115"/>
    <s v="03000"/>
    <s v="East Midlands CTR"/>
    <x v="0"/>
  </r>
  <r>
    <n v="2020100"/>
    <d v="2020-08-14T00:00:00"/>
    <x v="8"/>
    <s v="EMB505"/>
    <x v="1"/>
    <s v="N5217"/>
    <s v="W00134"/>
    <s v="03300"/>
    <s v="Birmingham CTA"/>
    <x v="0"/>
  </r>
  <r>
    <n v="2020105"/>
    <d v="2020-09-01T00:00:00"/>
    <x v="8"/>
    <s v="B737"/>
    <x v="1"/>
    <m/>
    <m/>
    <s v="01800"/>
    <s v="Leeds CTR"/>
    <x v="4"/>
  </r>
  <r>
    <n v="2020108"/>
    <d v="2020-09-04T00:00:00"/>
    <x v="8"/>
    <s v="A320"/>
    <x v="0"/>
    <s v="N5327"/>
    <s v="W00225"/>
    <s v="08000"/>
    <s v="Manchester TMA"/>
    <x v="4"/>
  </r>
  <r>
    <n v="2020110"/>
    <d v="2020-07-27T00:00:00"/>
    <x v="8"/>
    <s v="A319"/>
    <x v="0"/>
    <s v="N5128"/>
    <s v="W00018"/>
    <s v="01600"/>
    <s v="London CTR"/>
    <x v="4"/>
  </r>
  <r>
    <n v="2020113"/>
    <d v="2020-09-06T00:00:00"/>
    <x v="8"/>
    <s v="EC315"/>
    <x v="0"/>
    <s v="N5706"/>
    <s v="W00207"/>
    <s v="02300"/>
    <s v="Aberdeen CTR"/>
    <x v="0"/>
  </r>
  <r>
    <n v="2020118"/>
    <d v="2020-09-11T00:00:00"/>
    <x v="8"/>
    <s v="B737"/>
    <x v="3"/>
    <s v="N5626 "/>
    <s v="W00204"/>
    <s v="02900"/>
    <s v="Mancheter CTR"/>
    <x v="0"/>
  </r>
  <r>
    <n v="2020123"/>
    <d v="2020-09-15T00:00:00"/>
    <x v="8"/>
    <s v="Apache"/>
    <x v="0"/>
    <s v="N5254"/>
    <s v="E00015"/>
    <s v="01200"/>
    <s v="Stansted CTR"/>
    <x v="0"/>
  </r>
  <r>
    <n v="2020125"/>
    <d v="2020-09-15T00:00:00"/>
    <x v="8"/>
    <s v="FR20"/>
    <x v="0"/>
    <s v="N5126"/>
    <s v="E00011"/>
    <s v="03600"/>
    <s v="London TMA"/>
    <x v="4"/>
  </r>
  <r>
    <n v="2020128"/>
    <d v="2020-09-06T00:00:00"/>
    <x v="8"/>
    <s v="B737"/>
    <x v="1"/>
    <s v="N5232"/>
    <s v="W00145"/>
    <s v="02000"/>
    <s v="Birmingham CTR"/>
    <x v="3"/>
  </r>
  <r>
    <n v="2020130"/>
    <d v="2020-09-17T00:00:00"/>
    <x v="8"/>
    <s v="A319"/>
    <x v="0"/>
    <s v="N5120"/>
    <s v="W00036"/>
    <s v="06500"/>
    <s v="London TMA"/>
    <x v="2"/>
  </r>
  <r>
    <n v="2020131"/>
    <d v="2020-09-17T00:00:00"/>
    <x v="8"/>
    <s v="PA28"/>
    <x v="0"/>
    <s v="N5130"/>
    <s v="W00047"/>
    <s v="01200"/>
    <s v="White Waltham ATZ"/>
    <x v="0"/>
  </r>
  <r>
    <n v="2020135"/>
    <d v="2020-08-24T00:00:00"/>
    <x v="8"/>
    <s v="A321"/>
    <x v="0"/>
    <s v="N5127 "/>
    <s v="W0004"/>
    <s v="04500"/>
    <s v="London TMA"/>
    <x v="0"/>
  </r>
  <r>
    <n v="2020140"/>
    <d v="2020-09-25T00:00:00"/>
    <x v="8"/>
    <s v="Tutor"/>
    <x v="0"/>
    <s v="N5100"/>
    <s v="W00221"/>
    <s v="02000"/>
    <s v="London FIR"/>
    <x v="0"/>
  </r>
  <r>
    <n v="2020142"/>
    <d v="2020-09-16T00:00:00"/>
    <x v="8"/>
    <s v="Hawk"/>
    <x v="2"/>
    <s v="N5028"/>
    <s v="W00413"/>
    <s v="00300"/>
    <s v="London FIR"/>
    <x v="0"/>
  </r>
  <r>
    <n v="2020144"/>
    <d v="2020-10-11T00:00:00"/>
    <x v="8"/>
    <s v="Cirrus 22T"/>
    <x v="0"/>
    <s v="N5118"/>
    <s v="E00001"/>
    <s v="01600"/>
    <s v="London FIR"/>
    <x v="0"/>
  </r>
  <r>
    <n v="2020148"/>
    <d v="2020-10-10T00:00:00"/>
    <x v="8"/>
    <s v="C150"/>
    <x v="1"/>
    <s v="N5129"/>
    <s v="E00035"/>
    <s v="4000"/>
    <s v="London TMA"/>
    <x v="0"/>
  </r>
  <r>
    <n v="2020150"/>
    <d v="2020-10-16T00:00:00"/>
    <x v="8"/>
    <s v="A321"/>
    <x v="1"/>
    <s v="N5128"/>
    <s v="W00024"/>
    <s v="01700"/>
    <s v="London CTR"/>
    <x v="4"/>
  </r>
  <r>
    <n v="2020155"/>
    <d v="2020-10-16T00:00:00"/>
    <x v="8"/>
    <s v="PA31"/>
    <x v="0"/>
    <s v="N5127 "/>
    <s v="W00023"/>
    <s v="02000"/>
    <s v="London CTR"/>
    <x v="2"/>
  </r>
  <r>
    <n v="2021001"/>
    <d v="2021-01-06T00:00:00"/>
    <x v="9"/>
    <s v="A400"/>
    <x v="0"/>
    <s v="N5421"/>
    <s v="W00255"/>
    <s v="00250"/>
    <s v="London FIR"/>
    <x v="3"/>
  </r>
  <r>
    <n v="2021002"/>
    <d v="2021-01-03T00:00:00"/>
    <x v="9"/>
    <s v="A319"/>
    <x v="0"/>
    <s v="N5138"/>
    <s v="W00020"/>
    <s v="06000"/>
    <s v="London TMA"/>
    <x v="0"/>
  </r>
  <r>
    <n v="2021007"/>
    <d v="2021-02-18T00:00:00"/>
    <x v="9"/>
    <s v="DA 40"/>
    <x v="1"/>
    <s v="N5216"/>
    <s v="W00044"/>
    <s v="02500"/>
    <s v="London FIR"/>
    <x v="0"/>
  </r>
  <r>
    <n v="2021010"/>
    <d v="2021-01-04T00:00:00"/>
    <x v="9"/>
    <s v="A330"/>
    <x v="1"/>
    <s v="N5128"/>
    <s v="W00025"/>
    <s v="01500"/>
    <s v="London CTR"/>
    <x v="4"/>
  </r>
  <r>
    <n v="2021011"/>
    <d v="2021-03-02T00:00:00"/>
    <x v="9"/>
    <s v="Wildcat"/>
    <x v="0"/>
    <s v="N5142"/>
    <s v="W00305"/>
    <s v="00400"/>
    <s v="London FIR"/>
    <x v="0"/>
  </r>
  <r>
    <n v="2021012"/>
    <d v="2021-03-08T00:00:00"/>
    <x v="9"/>
    <s v="Wildcat"/>
    <x v="0"/>
    <s v="N5435"/>
    <s v="W00137"/>
    <s v="00250"/>
    <s v="London FIR"/>
    <x v="0"/>
  </r>
  <r>
    <n v="2021015"/>
    <d v="2021-03-24T00:00:00"/>
    <x v="9"/>
    <s v="Chinook"/>
    <x v="0"/>
    <s v="N5115"/>
    <s v="W00150"/>
    <s v="00100"/>
    <s v="SPTA"/>
    <x v="0"/>
  </r>
  <r>
    <n v="2021017"/>
    <d v="2021-03-26T00:00:00"/>
    <x v="9"/>
    <s v="BA146"/>
    <x v="1"/>
    <s v="N5137"/>
    <s v="W00007"/>
    <s v="04000"/>
    <s v="London TMA"/>
    <x v="0"/>
  </r>
  <r>
    <n v="2021019"/>
    <d v="2021-02-28T00:00:00"/>
    <x v="9"/>
    <s v="B787"/>
    <x v="0"/>
    <s v="N5131"/>
    <s v="W00050"/>
    <s v="04300"/>
    <s v="London TMA"/>
    <x v="0"/>
  </r>
  <r>
    <n v="2021021"/>
    <d v="2021-04-04T00:00:00"/>
    <x v="9"/>
    <s v="Cessna 406"/>
    <x v="3"/>
    <s v="N5126"/>
    <s v="W00243"/>
    <s v="07800"/>
    <s v="Bristol CTR"/>
    <x v="0"/>
  </r>
  <r>
    <n v="2021022"/>
    <d v="2021-03-03T00:00:00"/>
    <x v="9"/>
    <s v="B787"/>
    <x v="1"/>
    <s v="N5129"/>
    <s v="W00021"/>
    <s v="01800"/>
    <s v="Londom CTR"/>
    <x v="0"/>
  </r>
  <r>
    <n v="2021026"/>
    <d v="2021-04-17T00:00:00"/>
    <x v="9"/>
    <s v="EC135"/>
    <x v="0"/>
    <s v="N5608"/>
    <s v="W00323"/>
    <s v="01500"/>
    <s v="Scottish FIR"/>
    <x v="0"/>
  </r>
  <r>
    <n v="2021027"/>
    <d v="2021-04-17T00:00:00"/>
    <x v="9"/>
    <s v="TB10"/>
    <x v="0"/>
    <s v="N5055"/>
    <s v="W00125"/>
    <s v="04000"/>
    <s v="Southampto CTR"/>
    <x v="2"/>
  </r>
  <r>
    <n v="2021030"/>
    <d v="2021-04-12T00:00:00"/>
    <x v="9"/>
    <s v="A319"/>
    <x v="0"/>
    <s v="N5128"/>
    <s v="W00011"/>
    <s v="03200"/>
    <s v="London TMA"/>
    <x v="0"/>
  </r>
  <r>
    <n v="2021031"/>
    <d v="2021-03-29T00:00:00"/>
    <x v="9"/>
    <s v="MD900"/>
    <x v="0"/>
    <s v="N5131"/>
    <s v="W00003"/>
    <s v="00500"/>
    <s v="London/City CTR"/>
    <x v="4"/>
  </r>
  <r>
    <n v="2021035"/>
    <d v="2021-04-23T00:00:00"/>
    <x v="9"/>
    <s v="Robin"/>
    <x v="0"/>
    <s v="N5538"/>
    <s v="W00146"/>
    <s v="00020"/>
    <s v="London FIR"/>
    <x v="2"/>
  </r>
  <r>
    <n v="2021041"/>
    <d v="2021-04-26T00:00:00"/>
    <x v="9"/>
    <s v="PA28"/>
    <x v="3"/>
    <s v="N5149"/>
    <s v="W00216"/>
    <s v="02400"/>
    <s v="London FIR"/>
    <x v="0"/>
  </r>
  <r>
    <n v="2021042"/>
    <d v="2021-04-25T00:00:00"/>
    <x v="9"/>
    <s v="Unknown ac"/>
    <x v="0"/>
    <s v="N5429"/>
    <s v="W00526"/>
    <s v="00100"/>
    <s v="Scottish FIR"/>
    <x v="3"/>
  </r>
  <r>
    <n v="2021047"/>
    <d v="2021-05-01T00:00:00"/>
    <x v="9"/>
    <s v="AA5"/>
    <x v="1"/>
    <s v="N5248"/>
    <s v="W00049"/>
    <s v="03600"/>
    <s v="London FIR"/>
    <x v="2"/>
  </r>
  <r>
    <n v="2021049"/>
    <d v="2021-05-01T00:00:00"/>
    <x v="9"/>
    <s v="PA28"/>
    <x v="0"/>
    <s v="N5147"/>
    <s v="W00045"/>
    <s v="01000"/>
    <s v="Halton ATZ"/>
    <x v="2"/>
  </r>
  <r>
    <n v="2021055"/>
    <d v="2021-05-10T00:00:00"/>
    <x v="9"/>
    <s v="ATR72"/>
    <x v="1"/>
    <s v="N5601"/>
    <s v="W00311"/>
    <s v="02200"/>
    <s v="Edinburgh CTR"/>
    <x v="4"/>
  </r>
  <r>
    <n v="2021057"/>
    <d v="2021-05-24T00:00:00"/>
    <x v="9"/>
    <s v="Texan T1"/>
    <x v="0"/>
    <s v="N5508"/>
    <s v="W00412"/>
    <s v="00700"/>
    <s v="Scottish FIR"/>
    <x v="2"/>
  </r>
  <r>
    <n v="2021066"/>
    <d v="2021-05-31T00:00:00"/>
    <x v="9"/>
    <s v="A319"/>
    <x v="1"/>
    <s v="N5134"/>
    <s v="W00009"/>
    <s v="09500"/>
    <s v="London TMA"/>
    <x v="2"/>
  </r>
  <r>
    <n v="2021071"/>
    <d v="2021-06-03T00:00:00"/>
    <x v="9"/>
    <s v="BE200"/>
    <x v="3"/>
    <s v="N5153"/>
    <s v="E00014"/>
    <s v="01000"/>
    <s v="Stanstead CTR"/>
    <x v="4"/>
  </r>
  <r>
    <n v="2021074"/>
    <d v="2021-06-08T00:00:00"/>
    <x v="9"/>
    <s v="BE20"/>
    <x v="0"/>
    <s v="N5330"/>
    <s v="W00210"/>
    <s v="03000"/>
    <s v="Manchester CTR"/>
    <x v="4"/>
  </r>
  <r>
    <n v="2021075"/>
    <d v="2021-06-03T00:00:00"/>
    <x v="9"/>
    <s v="A220"/>
    <x v="0"/>
    <s v="N5128"/>
    <s v="W00006"/>
    <s v="04000"/>
    <s v="London TMA"/>
    <x v="0"/>
  </r>
  <r>
    <n v="2021077"/>
    <d v="2021-06-08T00:00:00"/>
    <x v="9"/>
    <s v="B737"/>
    <x v="0"/>
    <s v="N5240"/>
    <s v="W00059"/>
    <s v="06100"/>
    <s v="E Mids CTA"/>
    <x v="4"/>
  </r>
  <r>
    <n v="2021078"/>
    <d v="2021-06-09T00:00:00"/>
    <x v="9"/>
    <s v="B757"/>
    <x v="0"/>
    <s v="N5250"/>
    <s v="W00110"/>
    <s v="02000"/>
    <s v="E Mids CTR"/>
    <x v="4"/>
  </r>
  <r>
    <n v="2021091"/>
    <d v="2021-06-18T00:00:00"/>
    <x v="9"/>
    <s v="Drone"/>
    <x v="0"/>
    <s v="N5322"/>
    <s v="W00127"/>
    <s v="00100"/>
    <s v="London FIR"/>
    <x v="0"/>
  </r>
  <r>
    <n v="2021102"/>
    <d v="2021-07-01T00:00:00"/>
    <x v="9"/>
    <s v="C208"/>
    <x v="1"/>
    <s v="N5110"/>
    <s v="E00039"/>
    <s v="09500"/>
    <s v="London TMA"/>
    <x v="4"/>
  </r>
  <r>
    <n v="2021106"/>
    <d v="2021-06-24T00:00:00"/>
    <x v="9"/>
    <s v="Emb 175"/>
    <x v="3"/>
    <s v="N5325"/>
    <s v="W00131"/>
    <s v="19000"/>
    <s v="London FIR"/>
    <x v="4"/>
  </r>
  <r>
    <n v="2021108"/>
    <d v="2021-07-08T00:00:00"/>
    <x v="9"/>
    <s v="C525"/>
    <x v="1"/>
    <s v="N5122"/>
    <s v="E00019"/>
    <s v="10000"/>
    <s v="London TMA"/>
    <x v="2"/>
  </r>
  <r>
    <n v="2021109"/>
    <d v="2021-05-30T00:00:00"/>
    <x v="9"/>
    <s v="SportCruiser"/>
    <x v="0"/>
    <s v="N5257"/>
    <s v="W00315"/>
    <s v="04700"/>
    <s v="London FIR"/>
    <x v="0"/>
  </r>
  <r>
    <n v="2021110"/>
    <d v="2021-07-08T00:00:00"/>
    <x v="9"/>
    <s v="C680"/>
    <x v="0"/>
    <s v="N5124"/>
    <s v="E00022"/>
    <s v="04000"/>
    <s v="London TMA"/>
    <x v="0"/>
  </r>
  <r>
    <n v="2021111"/>
    <d v="2021-07-07T00:00:00"/>
    <x v="9"/>
    <s v="BE200"/>
    <x v="0"/>
    <s v="N5554"/>
    <s v="W00042"/>
    <s v="01100"/>
    <s v="Glasgow CTR"/>
    <x v="0"/>
  </r>
  <r>
    <n v="2021116"/>
    <d v="2021-07-14T00:00:00"/>
    <x v="9"/>
    <s v="Drone"/>
    <x v="0"/>
    <s v="N5434"/>
    <s v="W00113"/>
    <s v="00196"/>
    <s v="Teeside CTR"/>
    <x v="2"/>
  </r>
  <r>
    <n v="2021130"/>
    <d v="2021-07-21T00:00:00"/>
    <x v="9"/>
    <s v="R44"/>
    <x v="0"/>
    <m/>
    <m/>
    <m/>
    <m/>
    <x v="5"/>
  </r>
  <r>
    <n v="2021134"/>
    <d v="2021-08-01T00:00:00"/>
    <x v="9"/>
    <s v="A321"/>
    <x v="0"/>
    <s v="N5132"/>
    <s v="E00009"/>
    <s v="07200"/>
    <s v="London TMA"/>
    <x v="0"/>
  </r>
  <r>
    <n v="2021138"/>
    <d v="2021-08-02T00:00:00"/>
    <x v="9"/>
    <s v="A320"/>
    <x v="0"/>
    <s v="N5325"/>
    <s v="W00207"/>
    <s v="02100"/>
    <s v="Manchester CTA"/>
    <x v="4"/>
  </r>
  <r>
    <n v="2021140"/>
    <d v="2021-07-25T00:00:00"/>
    <x v="9"/>
    <s v="B737"/>
    <x v="1"/>
    <s v="N5325"/>
    <s v="W00207"/>
    <s v="02500"/>
    <s v="Manchester CTR"/>
    <x v="0"/>
  </r>
  <r>
    <n v="2021149"/>
    <d v="2021-08-14T00:00:00"/>
    <x v="9"/>
    <s v="Quik GTR"/>
    <x v="0"/>
    <s v="N5111"/>
    <s v="E00023"/>
    <s v="02200"/>
    <s v="London FIR"/>
    <x v="0"/>
  </r>
  <r>
    <n v="2021151"/>
    <d v="2021-08-16T00:00:00"/>
    <x v="9"/>
    <s v="FA20"/>
    <x v="0"/>
    <s v="N5426"/>
    <s v="W00126"/>
    <s v="01200"/>
    <s v="Teeside CTR"/>
    <x v="0"/>
  </r>
  <r>
    <n v="2021154"/>
    <d v="2021-08-12T00:00:00"/>
    <x v="9"/>
    <s v="C182"/>
    <x v="0"/>
    <s v="N5141"/>
    <s v="E00027"/>
    <s v="02100"/>
    <s v="London FIR"/>
    <x v="2"/>
  </r>
  <r>
    <n v="2021155"/>
    <d v="2021-08-20T00:00:00"/>
    <x v="9"/>
    <s v="A320"/>
    <x v="1"/>
    <s v="N5150"/>
    <s v="W00003"/>
    <s v="10500"/>
    <s v="London TMA"/>
    <x v="0"/>
  </r>
  <r>
    <n v="2021156"/>
    <d v="2021-08-11T00:00:00"/>
    <x v="9"/>
    <s v="Jabiru"/>
    <x v="0"/>
    <m/>
    <m/>
    <m/>
    <m/>
    <x v="5"/>
  </r>
  <r>
    <n v="2021158"/>
    <d v="2021-08-21T00:00:00"/>
    <x v="9"/>
    <s v="A320"/>
    <x v="0"/>
    <s v="N5133"/>
    <s v="W00007"/>
    <s v="04500"/>
    <s v="London TMA"/>
    <x v="4"/>
  </r>
  <r>
    <n v="2021162"/>
    <d v="2021-08-28T00:00:00"/>
    <x v="9"/>
    <s v="B737"/>
    <x v="0"/>
    <s v="N5350"/>
    <s v="W00138"/>
    <s v="00300"/>
    <s v="LBA CTR"/>
    <x v="4"/>
  </r>
  <r>
    <n v="2021168"/>
    <d v="2021-08-28T00:00:00"/>
    <x v="9"/>
    <s v="B737"/>
    <x v="3"/>
    <s v="N5452"/>
    <s v="W00135"/>
    <s v="07000"/>
    <s v="Borders CTA"/>
    <x v="4"/>
  </r>
  <r>
    <n v="2021171"/>
    <d v="2021-09-05T00:00:00"/>
    <x v="9"/>
    <s v="B737"/>
    <x v="0"/>
    <s v="N5503"/>
    <s v="W00139"/>
    <s v="00450"/>
    <s v="Newcastle CTR"/>
    <x v="4"/>
  </r>
  <r>
    <n v="2021176"/>
    <d v="2021-08-13T00:00:00"/>
    <x v="9"/>
    <s v="A319"/>
    <x v="3"/>
    <s v="N5320"/>
    <s v="W002116"/>
    <s v="00350"/>
    <s v="Manchester CTR"/>
    <x v="4"/>
  </r>
  <r>
    <n v="2021179"/>
    <d v="2021-09-09T00:00:00"/>
    <x v="9"/>
    <s v="B737"/>
    <x v="1"/>
    <s v="N5148"/>
    <s v="E00017"/>
    <s v="04000"/>
    <s v="Stansted CTR"/>
    <x v="0"/>
  </r>
  <r>
    <n v="2021180"/>
    <d v="2021-09-13T00:00:00"/>
    <x v="9"/>
    <s v="B737"/>
    <x v="1"/>
    <s v="N5147"/>
    <s v="E00001"/>
    <s v="02700"/>
    <s v="Stansted CTR"/>
    <x v="4"/>
  </r>
  <r>
    <n v="2021183"/>
    <d v="2021-09-10T00:00:00"/>
    <x v="9"/>
    <s v="C180"/>
    <x v="0"/>
    <s v="N5324"/>
    <s v="W00053"/>
    <s v="02300"/>
    <s v="London FIR"/>
    <x v="4"/>
  </r>
  <r>
    <n v="2021195"/>
    <d v="2021-09-16T00:00:00"/>
    <x v="9"/>
    <s v="A319"/>
    <x v="1"/>
    <s v="N5128"/>
    <s v="W00016"/>
    <s v="02000"/>
    <s v="London CTR"/>
    <x v="2"/>
  </r>
  <r>
    <n v="2021196"/>
    <d v="2021-08-29T00:00:00"/>
    <x v="9"/>
    <s v="A320"/>
    <x v="0"/>
    <s v="N5129"/>
    <s v="W00033"/>
    <s v="01000"/>
    <s v="London CTR"/>
    <x v="4"/>
  </r>
  <r>
    <n v="2021198"/>
    <d v="2021-09-27T00:00:00"/>
    <x v="9"/>
    <s v="Hawk"/>
    <x v="1"/>
    <s v="N5447"/>
    <s v="W00006"/>
    <s v="09000"/>
    <s v="London FIR"/>
    <x v="0"/>
  </r>
  <r>
    <n v="2021200"/>
    <d v="2021-09-29T00:00:00"/>
    <x v="9"/>
    <s v="PA28"/>
    <x v="0"/>
    <s v="N5200"/>
    <s v="W00028"/>
    <s v="02500"/>
    <s v="London FIR"/>
    <x v="0"/>
  </r>
  <r>
    <n v="2021203"/>
    <d v="2021-09-12T00:00:00"/>
    <x v="9"/>
    <s v="Skyranger"/>
    <x v="0"/>
    <m/>
    <m/>
    <m/>
    <m/>
    <x v="5"/>
  </r>
  <r>
    <n v="2021204"/>
    <d v="2021-10-07T00:00:00"/>
    <x v="9"/>
    <s v="AW109"/>
    <x v="0"/>
    <s v="N5243"/>
    <s v="W00115"/>
    <s v="00800"/>
    <s v="London FIR"/>
    <x v="4"/>
  </r>
  <r>
    <n v="2021205"/>
    <d v="2021-09-20T00:00:00"/>
    <x v="9"/>
    <s v="Hang Glider"/>
    <x v="1"/>
    <m/>
    <m/>
    <m/>
    <m/>
    <x v="5"/>
  </r>
  <r>
    <n v="2021207"/>
    <d v="2021-09-12T00:00:00"/>
    <x v="9"/>
    <s v="DHC8"/>
    <x v="0"/>
    <s v="N5706"/>
    <s v="W00207"/>
    <s v="02300"/>
    <s v="Aberdeen CTR"/>
    <x v="2"/>
  </r>
  <r>
    <n v="2021210"/>
    <d v="2021-10-07T00:00:00"/>
    <x v="9"/>
    <s v="Unknown ac"/>
    <x v="0"/>
    <m/>
    <m/>
    <m/>
    <m/>
    <x v="5"/>
  </r>
  <r>
    <n v="2021214"/>
    <d v="2021-10-08T00:00:00"/>
    <x v="9"/>
    <s v="A320"/>
    <x v="0"/>
    <s v="N5109"/>
    <s v="W00003"/>
    <s v="04000"/>
    <s v="London TMA"/>
    <x v="4"/>
  </r>
  <r>
    <n v="2021215"/>
    <d v="2021-10-10T00:00:00"/>
    <x v="9"/>
    <s v="B737"/>
    <x v="0"/>
    <s v="N5219"/>
    <s v="W00136"/>
    <s v="03300"/>
    <s v="Birmingham CTA"/>
    <x v="2"/>
  </r>
  <r>
    <n v="2021216"/>
    <d v="2021-10-11T00:00:00"/>
    <x v="9"/>
    <s v="B737"/>
    <x v="3"/>
    <s v="N5306"/>
    <s v="W00135"/>
    <s v="09700"/>
    <s v="Daventry CTA"/>
    <x v="0"/>
  </r>
  <r>
    <n v="2021219"/>
    <d v="2021-10-22T00:00:00"/>
    <x v="9"/>
    <s v="A319"/>
    <x v="0"/>
    <s v="N5435"/>
    <s v="W00545"/>
    <s v="04800"/>
    <s v="Belfast/City CTA"/>
    <x v="2"/>
  </r>
  <r>
    <n v="2021221"/>
    <d v="2021-10-23T00:00:00"/>
    <x v="9"/>
    <s v="Saab 340"/>
    <x v="1"/>
    <s v="N5555"/>
    <s v="W00420"/>
    <s v="01800"/>
    <s v="Glasgow CTR"/>
    <x v="2"/>
  </r>
  <r>
    <n v="2021222"/>
    <d v="2021-10-23T00:00:00"/>
    <x v="9"/>
    <s v="B738"/>
    <x v="0"/>
    <s v="N5555"/>
    <s v="W00420"/>
    <s v="01200"/>
    <s v="Glasgow CTR"/>
    <x v="0"/>
  </r>
  <r>
    <n v="2021224"/>
    <d v="2021-10-26T00:00:00"/>
    <x v="9"/>
    <s v="A320"/>
    <x v="0"/>
    <s v="N5439"/>
    <s v="W00549"/>
    <s v="01000"/>
    <s v="Belfast/City CTR"/>
    <x v="4"/>
  </r>
  <r>
    <n v="2021226"/>
    <d v="2021-11-04T00:00:00"/>
    <x v="9"/>
    <s v="H145"/>
    <x v="0"/>
    <s v="N5341"/>
    <s v="W00115"/>
    <s v="01600"/>
    <s v="London FIR"/>
    <x v="2"/>
  </r>
  <r>
    <n v="2021229"/>
    <d v="2021-11-05T00:00:00"/>
    <x v="9"/>
    <s v="EC135"/>
    <x v="1"/>
    <s v="N5348"/>
    <s v="W00146"/>
    <s v="02200"/>
    <s v="London FIR"/>
    <x v="3"/>
  </r>
  <r>
    <n v="2021232"/>
    <d v="2021-11-05T00:00:00"/>
    <x v="9"/>
    <s v="F15"/>
    <x v="1"/>
    <m/>
    <m/>
    <m/>
    <m/>
    <x v="5"/>
  </r>
  <r>
    <n v="2021238"/>
    <d v="2021-11-29T00:00:00"/>
    <x v="9"/>
    <s v="Jetstream"/>
    <x v="1"/>
    <m/>
    <m/>
    <m/>
    <m/>
    <x v="5"/>
  </r>
  <r>
    <n v="2021240"/>
    <d v="2021-09-16T00:00:00"/>
    <x v="9"/>
    <s v="A109"/>
    <x v="1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s v="INSERT ROWS ABOVE THIS LINE TO CAPTURE DATA"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  <r>
    <m/>
    <m/>
    <x v="10"/>
    <m/>
    <x v="5"/>
    <m/>
    <m/>
    <m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applyNumberFormats="0" applyBorderFormats="0" applyFontFormats="0" applyPatternFormats="0" applyAlignmentFormats="0" applyWidthHeightFormats="1" dataCaption="Values" updatedVersion="6" minRefreshableVersion="3" showCalcMbrs="0" itemPrintTitles="1" createdVersion="3" indent="0" outline="1" outlineData="1" multipleFieldFilters="0">
  <location ref="Z604:AF609" firstHeaderRow="1" firstDataRow="2" firstDataCol="1" rowPageCount="1" colPageCount="1"/>
  <pivotFields count="10">
    <pivotField dataField="1" showAll="0"/>
    <pivotField showAll="0"/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10"/>
        <item m="1" x="11"/>
        <item h="1" x="8"/>
        <item x="9"/>
        <item t="default"/>
      </items>
    </pivotField>
    <pivotField showAll="0"/>
    <pivotField axis="axisRow" showAll="0" sortType="ascending">
      <items count="9">
        <item m="1" x="6"/>
        <item x="3"/>
        <item x="0"/>
        <item x="4"/>
        <item x="2"/>
        <item m="1" x="7"/>
        <item x="1"/>
        <item x="5"/>
        <item t="default"/>
      </items>
    </pivotField>
    <pivotField showAll="0"/>
    <pivotField showAll="0"/>
    <pivotField showAll="0"/>
    <pivotField showAll="0"/>
    <pivotField axis="axisCol" showAll="0">
      <items count="7">
        <item x="4"/>
        <item x="2"/>
        <item x="0"/>
        <item x="1"/>
        <item x="3"/>
        <item x="5"/>
        <item t="default"/>
      </items>
    </pivotField>
  </pivotFields>
  <rowFields count="1">
    <field x="4"/>
  </rowFields>
  <rowItems count="4">
    <i>
      <x v="1"/>
    </i>
    <i>
      <x v="2"/>
    </i>
    <i>
      <x v="6"/>
    </i>
    <i t="grand">
      <x/>
    </i>
  </rowItems>
  <colFields count="1">
    <field x="9"/>
  </colFields>
  <colItems count="6">
    <i>
      <x/>
    </i>
    <i>
      <x v="1"/>
    </i>
    <i>
      <x v="2"/>
    </i>
    <i>
      <x v="4"/>
    </i>
    <i>
      <x v="5"/>
    </i>
    <i t="grand">
      <x/>
    </i>
  </colItems>
  <pageFields count="1">
    <pageField fld="2" hier="-1"/>
  </pageFields>
  <dataFields count="1">
    <dataField name="Count of Airprox No" fld="0" subtotal="count" baseField="0" baseItem="0"/>
  </dataFields>
  <formats count="1">
    <format dxfId="3">
      <pivotArea dataOnly="0" labelOnly="1" fieldPosition="0">
        <references count="1">
          <reference field="9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4C6D73-D04B-426B-B441-5A58CD87C36C}" name="PivotTable2" cacheId="5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chartFormat="37">
  <location ref="A3:H15" firstHeaderRow="1" firstDataRow="2" firstDataCol="1"/>
  <pivotFields count="10">
    <pivotField dataField="1" showAll="0"/>
    <pivotField showAll="0"/>
    <pivotField axis="axisRow" showAll="0">
      <items count="13">
        <item h="1" m="1" x="11"/>
        <item x="0"/>
        <item x="1"/>
        <item x="2"/>
        <item x="3"/>
        <item x="4"/>
        <item x="5"/>
        <item x="6"/>
        <item x="7"/>
        <item h="1" x="10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7">
        <item x="4"/>
        <item x="2"/>
        <item x="0"/>
        <item x="1"/>
        <item x="3"/>
        <item n="NYA" x="5"/>
        <item t="default"/>
      </items>
    </pivotField>
  </pivotFields>
  <rowFields count="1">
    <field x="2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rowItems>
  <colFields count="1">
    <field x="9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Airprox No" fld="0" subtotal="count" baseField="2" baseItem="1"/>
  </dataFields>
  <formats count="1">
    <format dxfId="2">
      <pivotArea dataOnly="0" labelOnly="1" fieldPosition="0">
        <references count="1">
          <reference field="9" count="0"/>
        </references>
      </pivotArea>
    </format>
  </formats>
  <chartFormats count="6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0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0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1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1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1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1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1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1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6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6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6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6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6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6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7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7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7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7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7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7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35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35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35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35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35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35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36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36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36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36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36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36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../../../02%20Airprox%20Casework/2014/2014021rc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../02%20Airprox%20Casework/2014/2014009ss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../../../02%20Airprox%20Casework/2014/2014118as" TargetMode="External"/><Relationship Id="rId5" Type="http://schemas.openxmlformats.org/officeDocument/2006/relationships/hyperlink" Target="../../../02%20Airprox%20Casework/2014/2014117rc" TargetMode="External"/><Relationship Id="rId4" Type="http://schemas.openxmlformats.org/officeDocument/2006/relationships/hyperlink" Target="../../../02%20Airprox%20Casework/2014/2014073a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O709"/>
  <sheetViews>
    <sheetView tabSelected="1" zoomScale="80" zoomScaleNormal="80" workbookViewId="0">
      <pane xSplit="10" ySplit="1" topLeftCell="K2" activePane="bottomRight" state="frozen"/>
      <selection pane="topRight" activeCell="L1" sqref="L1"/>
      <selection pane="bottomLeft" activeCell="A2" sqref="A2"/>
      <selection pane="bottomRight" activeCell="T668" sqref="T668"/>
    </sheetView>
  </sheetViews>
  <sheetFormatPr defaultRowHeight="15" x14ac:dyDescent="0.25"/>
  <cols>
    <col min="1" max="1" width="10.5703125" style="1" customWidth="1"/>
    <col min="2" max="2" width="11.5703125" style="36" customWidth="1"/>
    <col min="3" max="3" width="5.5703125" style="78" customWidth="1"/>
    <col min="4" max="4" width="18.7109375" style="3" customWidth="1"/>
    <col min="5" max="5" width="15.5703125" style="1" customWidth="1"/>
    <col min="6" max="6" width="8.28515625" style="1" customWidth="1"/>
    <col min="7" max="7" width="9.42578125" style="1" customWidth="1"/>
    <col min="8" max="8" width="6.85546875" style="102" customWidth="1"/>
    <col min="9" max="9" width="24.85546875" style="1" bestFit="1" customWidth="1"/>
    <col min="10" max="10" width="4.5703125" style="221" customWidth="1"/>
    <col min="11" max="11" width="13.140625" customWidth="1"/>
    <col min="12" max="12" width="11.7109375" customWidth="1"/>
    <col min="13" max="13" width="12.28515625" customWidth="1"/>
    <col min="14" max="14" width="14" bestFit="1" customWidth="1"/>
    <col min="15" max="15" width="7.85546875" bestFit="1" customWidth="1"/>
    <col min="16" max="25" width="11.7109375" customWidth="1"/>
    <col min="26" max="26" width="18.85546875" bestFit="1" customWidth="1"/>
    <col min="27" max="27" width="16.5703125" bestFit="1" customWidth="1"/>
    <col min="28" max="28" width="2.42578125" bestFit="1" customWidth="1"/>
    <col min="29" max="29" width="3.42578125" bestFit="1" customWidth="1"/>
    <col min="30" max="30" width="2.28515625" bestFit="1" customWidth="1"/>
    <col min="31" max="31" width="7.42578125" bestFit="1" customWidth="1"/>
    <col min="32" max="32" width="11.5703125" bestFit="1" customWidth="1"/>
    <col min="33" max="64" width="10.7109375" bestFit="1" customWidth="1"/>
    <col min="65" max="65" width="7.28515625" customWidth="1"/>
    <col min="66" max="66" width="11.28515625" bestFit="1" customWidth="1"/>
  </cols>
  <sheetData>
    <row r="1" spans="1:20" s="2" customFormat="1" ht="18" customHeight="1" x14ac:dyDescent="0.25">
      <c r="A1" s="15" t="s">
        <v>0</v>
      </c>
      <c r="B1" s="26" t="s">
        <v>1</v>
      </c>
      <c r="C1" s="76" t="s">
        <v>2</v>
      </c>
      <c r="D1" s="15" t="s">
        <v>3</v>
      </c>
      <c r="E1" s="16" t="s">
        <v>4</v>
      </c>
      <c r="F1" s="16" t="s">
        <v>5</v>
      </c>
      <c r="G1" s="16" t="s">
        <v>6</v>
      </c>
      <c r="H1" s="90" t="s">
        <v>7</v>
      </c>
      <c r="I1" s="16" t="s">
        <v>8</v>
      </c>
      <c r="J1" s="209" t="s">
        <v>9</v>
      </c>
      <c r="K1" s="159" t="s">
        <v>10</v>
      </c>
    </row>
    <row r="2" spans="1:20" s="2" customFormat="1" hidden="1" x14ac:dyDescent="0.25">
      <c r="A2" s="22">
        <v>2010004</v>
      </c>
      <c r="B2" s="27">
        <v>40221</v>
      </c>
      <c r="C2" s="77">
        <f>YEAR(B2)</f>
        <v>2010</v>
      </c>
      <c r="D2" s="169" t="s">
        <v>11</v>
      </c>
      <c r="E2" s="23" t="s">
        <v>12</v>
      </c>
      <c r="F2" s="23" t="s">
        <v>13</v>
      </c>
      <c r="G2" s="23" t="s">
        <v>14</v>
      </c>
      <c r="H2" s="91" t="s">
        <v>15</v>
      </c>
      <c r="I2" s="23" t="s">
        <v>16</v>
      </c>
      <c r="J2" s="210" t="s">
        <v>17</v>
      </c>
    </row>
    <row r="3" spans="1:20" s="2" customFormat="1" hidden="1" x14ac:dyDescent="0.25">
      <c r="A3" s="22">
        <v>2010005</v>
      </c>
      <c r="B3" s="27">
        <v>40221</v>
      </c>
      <c r="C3" s="77">
        <f t="shared" ref="C3:C67" si="0">YEAR(B3)</f>
        <v>2010</v>
      </c>
      <c r="D3" s="169" t="s">
        <v>18</v>
      </c>
      <c r="E3" s="23" t="s">
        <v>12</v>
      </c>
      <c r="F3" s="23" t="s">
        <v>19</v>
      </c>
      <c r="G3" s="23" t="s">
        <v>20</v>
      </c>
      <c r="H3" s="91" t="s">
        <v>15</v>
      </c>
      <c r="I3" s="23" t="s">
        <v>16</v>
      </c>
      <c r="J3" s="210" t="s">
        <v>17</v>
      </c>
    </row>
    <row r="4" spans="1:20" s="2" customFormat="1" hidden="1" x14ac:dyDescent="0.25">
      <c r="A4" s="24">
        <v>2010012</v>
      </c>
      <c r="B4" s="28">
        <v>40230</v>
      </c>
      <c r="C4" s="132">
        <f t="shared" si="0"/>
        <v>2010</v>
      </c>
      <c r="D4" s="25" t="s">
        <v>21</v>
      </c>
      <c r="E4" s="25" t="s">
        <v>22</v>
      </c>
      <c r="F4" s="25" t="s">
        <v>23</v>
      </c>
      <c r="G4" s="25" t="s">
        <v>24</v>
      </c>
      <c r="H4" s="92" t="s">
        <v>25</v>
      </c>
      <c r="I4" s="25" t="s">
        <v>26</v>
      </c>
      <c r="J4" s="211" t="s">
        <v>27</v>
      </c>
      <c r="T4"/>
    </row>
    <row r="5" spans="1:20" s="2" customFormat="1" hidden="1" x14ac:dyDescent="0.25">
      <c r="A5" s="20">
        <v>2010050</v>
      </c>
      <c r="B5" s="29">
        <v>40307</v>
      </c>
      <c r="C5" s="132">
        <f t="shared" si="0"/>
        <v>2010</v>
      </c>
      <c r="D5" s="21" t="s">
        <v>28</v>
      </c>
      <c r="E5" s="21" t="s">
        <v>29</v>
      </c>
      <c r="F5" s="21" t="s">
        <v>30</v>
      </c>
      <c r="G5" s="21" t="s">
        <v>31</v>
      </c>
      <c r="H5" s="93" t="s">
        <v>32</v>
      </c>
      <c r="I5" s="21" t="s">
        <v>33</v>
      </c>
      <c r="J5" s="208" t="s">
        <v>27</v>
      </c>
      <c r="T5"/>
    </row>
    <row r="6" spans="1:20" s="2" customFormat="1" hidden="1" x14ac:dyDescent="0.25">
      <c r="A6" s="22">
        <v>2010142</v>
      </c>
      <c r="B6" s="27">
        <v>40442</v>
      </c>
      <c r="C6" s="77">
        <f t="shared" si="0"/>
        <v>2010</v>
      </c>
      <c r="D6" s="23" t="s">
        <v>34</v>
      </c>
      <c r="E6" s="23" t="s">
        <v>12</v>
      </c>
      <c r="F6" s="23" t="s">
        <v>35</v>
      </c>
      <c r="G6" s="23" t="s">
        <v>36</v>
      </c>
      <c r="H6" s="91" t="s">
        <v>37</v>
      </c>
      <c r="I6" s="23" t="s">
        <v>38</v>
      </c>
      <c r="J6" s="210" t="s">
        <v>39</v>
      </c>
      <c r="T6"/>
    </row>
    <row r="7" spans="1:20" s="2" customFormat="1" ht="15.75" hidden="1" thickBot="1" x14ac:dyDescent="0.3">
      <c r="A7" s="51">
        <v>2010173</v>
      </c>
      <c r="B7" s="52">
        <v>40507</v>
      </c>
      <c r="C7" s="133">
        <f t="shared" si="0"/>
        <v>2010</v>
      </c>
      <c r="D7" s="170" t="s">
        <v>40</v>
      </c>
      <c r="E7" s="53" t="s">
        <v>12</v>
      </c>
      <c r="F7" s="53" t="s">
        <v>41</v>
      </c>
      <c r="G7" s="53" t="s">
        <v>42</v>
      </c>
      <c r="H7" s="94" t="s">
        <v>43</v>
      </c>
      <c r="I7" s="53" t="s">
        <v>44</v>
      </c>
      <c r="J7" s="212" t="s">
        <v>27</v>
      </c>
      <c r="T7"/>
    </row>
    <row r="8" spans="1:20" s="2" customFormat="1" hidden="1" x14ac:dyDescent="0.25">
      <c r="A8" s="48">
        <v>2012002</v>
      </c>
      <c r="B8" s="49">
        <v>40916</v>
      </c>
      <c r="C8" s="134">
        <f t="shared" si="0"/>
        <v>2012</v>
      </c>
      <c r="D8" s="50" t="s">
        <v>45</v>
      </c>
      <c r="E8" s="50" t="s">
        <v>29</v>
      </c>
      <c r="F8" s="50" t="s">
        <v>46</v>
      </c>
      <c r="G8" s="50" t="s">
        <v>47</v>
      </c>
      <c r="H8" s="95" t="s">
        <v>48</v>
      </c>
      <c r="I8" s="50" t="s">
        <v>49</v>
      </c>
      <c r="J8" s="213" t="s">
        <v>50</v>
      </c>
      <c r="T8"/>
    </row>
    <row r="9" spans="1:20" s="2" customFormat="1" hidden="1" x14ac:dyDescent="0.25">
      <c r="A9" s="126">
        <v>2012118</v>
      </c>
      <c r="B9" s="127">
        <v>41130</v>
      </c>
      <c r="C9" s="132">
        <f t="shared" si="0"/>
        <v>2012</v>
      </c>
      <c r="D9" s="128" t="s">
        <v>51</v>
      </c>
      <c r="E9" s="128" t="s">
        <v>52</v>
      </c>
      <c r="F9" s="128" t="s">
        <v>53</v>
      </c>
      <c r="G9" s="128" t="s">
        <v>54</v>
      </c>
      <c r="H9" s="129" t="s">
        <v>55</v>
      </c>
      <c r="I9" s="128" t="s">
        <v>56</v>
      </c>
      <c r="J9" s="214" t="s">
        <v>27</v>
      </c>
      <c r="T9"/>
    </row>
    <row r="10" spans="1:20" s="2" customFormat="1" hidden="1" x14ac:dyDescent="0.25">
      <c r="A10" s="20">
        <v>2012134</v>
      </c>
      <c r="B10" s="29">
        <v>41155</v>
      </c>
      <c r="C10" s="132">
        <f t="shared" si="0"/>
        <v>2012</v>
      </c>
      <c r="D10" s="21" t="s">
        <v>57</v>
      </c>
      <c r="E10" s="21" t="s">
        <v>29</v>
      </c>
      <c r="F10" s="21" t="s">
        <v>58</v>
      </c>
      <c r="G10" s="21" t="s">
        <v>59</v>
      </c>
      <c r="H10" s="93" t="s">
        <v>60</v>
      </c>
      <c r="I10" s="21" t="s">
        <v>61</v>
      </c>
      <c r="J10" s="208" t="s">
        <v>17</v>
      </c>
      <c r="T10"/>
    </row>
    <row r="11" spans="1:20" s="2" customFormat="1" hidden="1" x14ac:dyDescent="0.25">
      <c r="A11" s="20">
        <v>2012166</v>
      </c>
      <c r="B11" s="29">
        <v>41245</v>
      </c>
      <c r="C11" s="132">
        <f t="shared" ref="C11" si="1">YEAR(B11)</f>
        <v>2012</v>
      </c>
      <c r="D11" s="21" t="s">
        <v>62</v>
      </c>
      <c r="E11" s="21" t="s">
        <v>22</v>
      </c>
      <c r="F11" s="21" t="s">
        <v>63</v>
      </c>
      <c r="G11" s="21" t="s">
        <v>64</v>
      </c>
      <c r="H11" s="93" t="s">
        <v>65</v>
      </c>
      <c r="I11" s="21" t="s">
        <v>66</v>
      </c>
      <c r="J11" s="208" t="s">
        <v>27</v>
      </c>
      <c r="L11"/>
      <c r="M11"/>
      <c r="N11"/>
      <c r="O11"/>
      <c r="P11"/>
      <c r="Q11"/>
      <c r="R11"/>
      <c r="S11"/>
      <c r="T11"/>
    </row>
    <row r="12" spans="1:20" ht="15.75" hidden="1" thickBot="1" x14ac:dyDescent="0.3">
      <c r="A12" s="164">
        <v>2012175</v>
      </c>
      <c r="B12" s="165">
        <v>41273</v>
      </c>
      <c r="C12" s="166">
        <f t="shared" si="0"/>
        <v>2012</v>
      </c>
      <c r="D12" s="167" t="s">
        <v>67</v>
      </c>
      <c r="E12" s="167" t="s">
        <v>22</v>
      </c>
      <c r="F12" s="167" t="s">
        <v>68</v>
      </c>
      <c r="G12" s="167" t="s">
        <v>69</v>
      </c>
      <c r="H12" s="168" t="s">
        <v>70</v>
      </c>
      <c r="I12" s="167" t="s">
        <v>71</v>
      </c>
      <c r="J12" s="215" t="s">
        <v>27</v>
      </c>
    </row>
    <row r="13" spans="1:20" hidden="1" x14ac:dyDescent="0.25">
      <c r="A13" s="54">
        <v>2014009</v>
      </c>
      <c r="B13" s="55">
        <v>41674</v>
      </c>
      <c r="C13" s="134">
        <f t="shared" si="0"/>
        <v>2014</v>
      </c>
      <c r="D13" s="56" t="s">
        <v>72</v>
      </c>
      <c r="E13" s="57" t="s">
        <v>29</v>
      </c>
      <c r="F13" s="57" t="s">
        <v>73</v>
      </c>
      <c r="G13" s="57" t="s">
        <v>74</v>
      </c>
      <c r="H13" s="96" t="s">
        <v>75</v>
      </c>
      <c r="I13" s="57" t="s">
        <v>76</v>
      </c>
      <c r="J13" s="58" t="s">
        <v>39</v>
      </c>
    </row>
    <row r="14" spans="1:20" hidden="1" x14ac:dyDescent="0.25">
      <c r="A14" s="8">
        <v>2014021</v>
      </c>
      <c r="B14" s="31">
        <v>41697</v>
      </c>
      <c r="C14" s="136">
        <f t="shared" si="0"/>
        <v>2014</v>
      </c>
      <c r="D14" s="163" t="s">
        <v>77</v>
      </c>
      <c r="E14" s="9" t="s">
        <v>12</v>
      </c>
      <c r="F14" s="9" t="s">
        <v>78</v>
      </c>
      <c r="G14" s="9" t="s">
        <v>79</v>
      </c>
      <c r="H14" s="43" t="s">
        <v>80</v>
      </c>
      <c r="I14" s="9" t="s">
        <v>81</v>
      </c>
      <c r="J14" s="38" t="s">
        <v>27</v>
      </c>
    </row>
    <row r="15" spans="1:20" hidden="1" x14ac:dyDescent="0.25">
      <c r="A15" s="8">
        <v>2014073</v>
      </c>
      <c r="B15" s="31">
        <v>41789</v>
      </c>
      <c r="C15" s="136">
        <f t="shared" si="0"/>
        <v>2014</v>
      </c>
      <c r="D15" s="10" t="s">
        <v>82</v>
      </c>
      <c r="E15" s="9" t="s">
        <v>12</v>
      </c>
      <c r="F15" s="9" t="s">
        <v>83</v>
      </c>
      <c r="G15" s="9" t="s">
        <v>84</v>
      </c>
      <c r="H15" s="43" t="s">
        <v>70</v>
      </c>
      <c r="I15" s="9" t="s">
        <v>85</v>
      </c>
      <c r="J15" s="38" t="s">
        <v>27</v>
      </c>
    </row>
    <row r="16" spans="1:20" hidden="1" x14ac:dyDescent="0.25">
      <c r="A16" s="8">
        <v>2014117</v>
      </c>
      <c r="B16" s="31">
        <v>41842</v>
      </c>
      <c r="C16" s="136">
        <f t="shared" si="0"/>
        <v>2014</v>
      </c>
      <c r="D16" s="10" t="s">
        <v>62</v>
      </c>
      <c r="E16" s="9" t="s">
        <v>12</v>
      </c>
      <c r="F16" s="9" t="s">
        <v>86</v>
      </c>
      <c r="G16" s="9" t="s">
        <v>87</v>
      </c>
      <c r="H16" s="43" t="s">
        <v>88</v>
      </c>
      <c r="I16" s="9" t="s">
        <v>89</v>
      </c>
      <c r="J16" s="38" t="s">
        <v>90</v>
      </c>
    </row>
    <row r="17" spans="1:11" hidden="1" x14ac:dyDescent="0.25">
      <c r="A17" s="4">
        <v>2014118</v>
      </c>
      <c r="B17" s="30">
        <v>41844</v>
      </c>
      <c r="C17" s="132">
        <f t="shared" si="0"/>
        <v>2014</v>
      </c>
      <c r="D17" s="5" t="s">
        <v>77</v>
      </c>
      <c r="E17" s="6" t="s">
        <v>22</v>
      </c>
      <c r="F17" s="6" t="s">
        <v>91</v>
      </c>
      <c r="G17" s="6" t="s">
        <v>92</v>
      </c>
      <c r="H17" s="97" t="s">
        <v>93</v>
      </c>
      <c r="I17" s="6" t="s">
        <v>94</v>
      </c>
      <c r="J17" s="37" t="s">
        <v>27</v>
      </c>
    </row>
    <row r="18" spans="1:11" hidden="1" x14ac:dyDescent="0.25">
      <c r="A18" s="7">
        <v>2014187</v>
      </c>
      <c r="B18" s="32">
        <v>41898</v>
      </c>
      <c r="C18" s="132">
        <f t="shared" si="0"/>
        <v>2014</v>
      </c>
      <c r="D18" s="5" t="s">
        <v>95</v>
      </c>
      <c r="E18" s="6" t="s">
        <v>29</v>
      </c>
      <c r="F18" s="6" t="s">
        <v>96</v>
      </c>
      <c r="G18" s="6" t="s">
        <v>97</v>
      </c>
      <c r="H18" s="97" t="s">
        <v>98</v>
      </c>
      <c r="I18" s="6" t="s">
        <v>99</v>
      </c>
      <c r="J18" s="37" t="s">
        <v>39</v>
      </c>
      <c r="K18" s="105"/>
    </row>
    <row r="19" spans="1:11" hidden="1" x14ac:dyDescent="0.25">
      <c r="A19" s="11">
        <v>2014194</v>
      </c>
      <c r="B19" s="33">
        <v>41912</v>
      </c>
      <c r="C19" s="136">
        <f t="shared" si="0"/>
        <v>2014</v>
      </c>
      <c r="D19" s="142" t="s">
        <v>100</v>
      </c>
      <c r="E19" s="9" t="s">
        <v>12</v>
      </c>
      <c r="F19" s="9" t="s">
        <v>101</v>
      </c>
      <c r="G19" s="9" t="s">
        <v>102</v>
      </c>
      <c r="H19" s="43" t="s">
        <v>98</v>
      </c>
      <c r="I19" s="9" t="s">
        <v>103</v>
      </c>
      <c r="J19" s="38" t="s">
        <v>39</v>
      </c>
    </row>
    <row r="20" spans="1:11" hidden="1" x14ac:dyDescent="0.25">
      <c r="A20" s="11">
        <v>2014198</v>
      </c>
      <c r="B20" s="33">
        <v>41914</v>
      </c>
      <c r="C20" s="136">
        <f t="shared" si="0"/>
        <v>2014</v>
      </c>
      <c r="D20" s="10" t="s">
        <v>104</v>
      </c>
      <c r="E20" s="9" t="s">
        <v>12</v>
      </c>
      <c r="F20" s="9" t="s">
        <v>105</v>
      </c>
      <c r="G20" s="9" t="s">
        <v>106</v>
      </c>
      <c r="H20" s="43" t="s">
        <v>107</v>
      </c>
      <c r="I20" s="9" t="s">
        <v>108</v>
      </c>
      <c r="J20" s="38" t="s">
        <v>90</v>
      </c>
    </row>
    <row r="21" spans="1:11" ht="15.75" hidden="1" thickBot="1" x14ac:dyDescent="0.3">
      <c r="A21" s="62">
        <v>2014233</v>
      </c>
      <c r="B21" s="63">
        <v>41988</v>
      </c>
      <c r="C21" s="137">
        <f t="shared" si="0"/>
        <v>2014</v>
      </c>
      <c r="D21" s="64" t="s">
        <v>109</v>
      </c>
      <c r="E21" s="65" t="s">
        <v>12</v>
      </c>
      <c r="F21" s="65" t="s">
        <v>110</v>
      </c>
      <c r="G21" s="65" t="s">
        <v>111</v>
      </c>
      <c r="H21" s="98" t="s">
        <v>112</v>
      </c>
      <c r="I21" s="65" t="s">
        <v>113</v>
      </c>
      <c r="J21" s="66" t="s">
        <v>17</v>
      </c>
    </row>
    <row r="22" spans="1:11" hidden="1" x14ac:dyDescent="0.25">
      <c r="A22" s="67">
        <v>2015005</v>
      </c>
      <c r="B22" s="68">
        <v>42025</v>
      </c>
      <c r="C22" s="134">
        <f t="shared" si="0"/>
        <v>2015</v>
      </c>
      <c r="D22" s="69" t="s">
        <v>114</v>
      </c>
      <c r="E22" s="70" t="s">
        <v>52</v>
      </c>
      <c r="F22" s="70" t="s">
        <v>115</v>
      </c>
      <c r="G22" s="70" t="s">
        <v>116</v>
      </c>
      <c r="H22" s="99" t="s">
        <v>25</v>
      </c>
      <c r="I22" s="70" t="s">
        <v>117</v>
      </c>
      <c r="J22" s="71" t="s">
        <v>50</v>
      </c>
    </row>
    <row r="23" spans="1:11" hidden="1" x14ac:dyDescent="0.25">
      <c r="A23" s="59">
        <v>2015017</v>
      </c>
      <c r="B23" s="60">
        <v>42056</v>
      </c>
      <c r="C23" s="132">
        <f t="shared" si="0"/>
        <v>2015</v>
      </c>
      <c r="D23" s="61" t="s">
        <v>118</v>
      </c>
      <c r="E23" s="57" t="s">
        <v>29</v>
      </c>
      <c r="F23" s="57" t="s">
        <v>119</v>
      </c>
      <c r="G23" s="57" t="s">
        <v>120</v>
      </c>
      <c r="H23" s="96" t="s">
        <v>121</v>
      </c>
      <c r="I23" s="57" t="s">
        <v>122</v>
      </c>
      <c r="J23" s="58" t="s">
        <v>27</v>
      </c>
    </row>
    <row r="24" spans="1:11" hidden="1" x14ac:dyDescent="0.25">
      <c r="A24" s="12">
        <v>2015024</v>
      </c>
      <c r="B24" s="34">
        <v>42078</v>
      </c>
      <c r="C24" s="138">
        <f t="shared" si="0"/>
        <v>2015</v>
      </c>
      <c r="D24" s="13" t="s">
        <v>62</v>
      </c>
      <c r="E24" s="14" t="s">
        <v>12</v>
      </c>
      <c r="F24" s="14" t="s">
        <v>86</v>
      </c>
      <c r="G24" s="14" t="s">
        <v>123</v>
      </c>
      <c r="H24" s="41" t="s">
        <v>124</v>
      </c>
      <c r="I24" s="14" t="s">
        <v>89</v>
      </c>
      <c r="J24" s="39" t="s">
        <v>27</v>
      </c>
    </row>
    <row r="25" spans="1:11" hidden="1" x14ac:dyDescent="0.25">
      <c r="A25" s="12">
        <v>2015046</v>
      </c>
      <c r="B25" s="34">
        <v>42105</v>
      </c>
      <c r="C25" s="138">
        <f t="shared" si="0"/>
        <v>2015</v>
      </c>
      <c r="D25" s="13" t="s">
        <v>125</v>
      </c>
      <c r="E25" s="14" t="s">
        <v>12</v>
      </c>
      <c r="F25" s="14" t="s">
        <v>126</v>
      </c>
      <c r="G25" s="14" t="s">
        <v>127</v>
      </c>
      <c r="H25" s="41" t="s">
        <v>128</v>
      </c>
      <c r="I25" s="14" t="s">
        <v>129</v>
      </c>
      <c r="J25" s="39" t="s">
        <v>17</v>
      </c>
    </row>
    <row r="26" spans="1:11" hidden="1" x14ac:dyDescent="0.25">
      <c r="A26" s="12">
        <v>2015049</v>
      </c>
      <c r="B26" s="34">
        <v>42113</v>
      </c>
      <c r="C26" s="138">
        <f t="shared" si="0"/>
        <v>2015</v>
      </c>
      <c r="D26" s="18" t="s">
        <v>130</v>
      </c>
      <c r="E26" s="14" t="s">
        <v>12</v>
      </c>
      <c r="F26" s="14" t="s">
        <v>131</v>
      </c>
      <c r="G26" s="14" t="s">
        <v>69</v>
      </c>
      <c r="H26" s="41" t="s">
        <v>132</v>
      </c>
      <c r="I26" s="14" t="s">
        <v>133</v>
      </c>
      <c r="J26" s="39" t="s">
        <v>39</v>
      </c>
    </row>
    <row r="27" spans="1:11" hidden="1" x14ac:dyDescent="0.25">
      <c r="A27" s="7">
        <v>2015051</v>
      </c>
      <c r="B27" s="32">
        <v>42118</v>
      </c>
      <c r="C27" s="132">
        <f t="shared" si="0"/>
        <v>2015</v>
      </c>
      <c r="D27" s="5" t="s">
        <v>11</v>
      </c>
      <c r="E27" s="6" t="s">
        <v>29</v>
      </c>
      <c r="F27" s="6" t="s">
        <v>134</v>
      </c>
      <c r="G27" s="6" t="s">
        <v>135</v>
      </c>
      <c r="H27" s="97" t="s">
        <v>88</v>
      </c>
      <c r="I27" s="6" t="s">
        <v>136</v>
      </c>
      <c r="J27" s="37" t="s">
        <v>39</v>
      </c>
    </row>
    <row r="28" spans="1:11" hidden="1" x14ac:dyDescent="0.25">
      <c r="A28" s="12">
        <v>2015052</v>
      </c>
      <c r="B28" s="34">
        <v>42114</v>
      </c>
      <c r="C28" s="138">
        <f t="shared" si="0"/>
        <v>2015</v>
      </c>
      <c r="D28" s="13" t="s">
        <v>137</v>
      </c>
      <c r="E28" s="14" t="s">
        <v>12</v>
      </c>
      <c r="F28" s="14" t="s">
        <v>138</v>
      </c>
      <c r="G28" s="14" t="s">
        <v>139</v>
      </c>
      <c r="H28" s="41" t="s">
        <v>140</v>
      </c>
      <c r="I28" s="14" t="s">
        <v>141</v>
      </c>
      <c r="J28" s="39" t="s">
        <v>39</v>
      </c>
    </row>
    <row r="29" spans="1:11" hidden="1" x14ac:dyDescent="0.25">
      <c r="A29" s="12">
        <v>2015054</v>
      </c>
      <c r="B29" s="34">
        <v>42119</v>
      </c>
      <c r="C29" s="138">
        <f t="shared" si="0"/>
        <v>2015</v>
      </c>
      <c r="D29" s="13" t="s">
        <v>142</v>
      </c>
      <c r="E29" s="14" t="s">
        <v>12</v>
      </c>
      <c r="F29" s="14" t="s">
        <v>143</v>
      </c>
      <c r="G29" s="14" t="s">
        <v>144</v>
      </c>
      <c r="H29" s="41" t="s">
        <v>145</v>
      </c>
      <c r="I29" s="14" t="s">
        <v>146</v>
      </c>
      <c r="J29" s="39" t="s">
        <v>90</v>
      </c>
    </row>
    <row r="30" spans="1:11" hidden="1" x14ac:dyDescent="0.25">
      <c r="A30" s="72">
        <v>2015060</v>
      </c>
      <c r="B30" s="73">
        <v>42127</v>
      </c>
      <c r="C30" s="132">
        <f t="shared" si="0"/>
        <v>2015</v>
      </c>
      <c r="D30" s="46" t="s">
        <v>147</v>
      </c>
      <c r="E30" s="19" t="s">
        <v>52</v>
      </c>
      <c r="F30" s="19" t="s">
        <v>148</v>
      </c>
      <c r="G30" s="19" t="s">
        <v>36</v>
      </c>
      <c r="H30" s="42">
        <v>10000</v>
      </c>
      <c r="I30" s="19" t="s">
        <v>149</v>
      </c>
      <c r="J30" s="40" t="s">
        <v>27</v>
      </c>
    </row>
    <row r="31" spans="1:11" hidden="1" x14ac:dyDescent="0.25">
      <c r="A31" s="72">
        <v>2015073</v>
      </c>
      <c r="B31" s="73">
        <v>42152</v>
      </c>
      <c r="C31" s="132">
        <f t="shared" si="0"/>
        <v>2015</v>
      </c>
      <c r="D31" s="46" t="s">
        <v>62</v>
      </c>
      <c r="E31" s="19" t="s">
        <v>22</v>
      </c>
      <c r="F31" s="19" t="s">
        <v>150</v>
      </c>
      <c r="G31" s="19" t="s">
        <v>151</v>
      </c>
      <c r="H31" s="42">
        <v>13500</v>
      </c>
      <c r="I31" s="19" t="s">
        <v>152</v>
      </c>
      <c r="J31" s="40" t="s">
        <v>27</v>
      </c>
    </row>
    <row r="32" spans="1:11" hidden="1" x14ac:dyDescent="0.25">
      <c r="A32" s="12">
        <v>2015082</v>
      </c>
      <c r="B32" s="34">
        <v>42132</v>
      </c>
      <c r="C32" s="138">
        <f t="shared" si="0"/>
        <v>2015</v>
      </c>
      <c r="D32" s="13" t="s">
        <v>153</v>
      </c>
      <c r="E32" s="14" t="s">
        <v>12</v>
      </c>
      <c r="F32" s="14" t="s">
        <v>154</v>
      </c>
      <c r="G32" s="14" t="s">
        <v>155</v>
      </c>
      <c r="H32" s="41" t="s">
        <v>156</v>
      </c>
      <c r="I32" s="14" t="s">
        <v>157</v>
      </c>
      <c r="J32" s="39" t="s">
        <v>39</v>
      </c>
    </row>
    <row r="33" spans="1:19" hidden="1" x14ac:dyDescent="0.25">
      <c r="A33" s="12">
        <v>2015084</v>
      </c>
      <c r="B33" s="34">
        <v>42154</v>
      </c>
      <c r="C33" s="138">
        <f t="shared" si="0"/>
        <v>2015</v>
      </c>
      <c r="D33" s="13" t="s">
        <v>158</v>
      </c>
      <c r="E33" s="14" t="s">
        <v>12</v>
      </c>
      <c r="F33" s="14" t="s">
        <v>159</v>
      </c>
      <c r="G33" s="14" t="s">
        <v>116</v>
      </c>
      <c r="H33" s="41" t="s">
        <v>132</v>
      </c>
      <c r="I33" s="14" t="s">
        <v>160</v>
      </c>
      <c r="J33" s="39" t="s">
        <v>39</v>
      </c>
    </row>
    <row r="34" spans="1:19" hidden="1" x14ac:dyDescent="0.25">
      <c r="A34" s="12">
        <v>2015086</v>
      </c>
      <c r="B34" s="34">
        <v>42172</v>
      </c>
      <c r="C34" s="138">
        <f t="shared" si="0"/>
        <v>2015</v>
      </c>
      <c r="D34" s="13" t="s">
        <v>161</v>
      </c>
      <c r="E34" s="14" t="s">
        <v>12</v>
      </c>
      <c r="F34" s="14" t="s">
        <v>162</v>
      </c>
      <c r="G34" s="14" t="s">
        <v>163</v>
      </c>
      <c r="H34" s="41" t="s">
        <v>70</v>
      </c>
      <c r="I34" s="14" t="s">
        <v>56</v>
      </c>
      <c r="J34" s="39" t="s">
        <v>90</v>
      </c>
      <c r="K34" s="2"/>
      <c r="S34" s="79"/>
    </row>
    <row r="35" spans="1:19" hidden="1" x14ac:dyDescent="0.25">
      <c r="A35" s="12">
        <v>2015096</v>
      </c>
      <c r="B35" s="34">
        <v>42166</v>
      </c>
      <c r="C35" s="138">
        <f t="shared" si="0"/>
        <v>2015</v>
      </c>
      <c r="D35" s="13" t="s">
        <v>164</v>
      </c>
      <c r="E35" s="14" t="s">
        <v>12</v>
      </c>
      <c r="F35" s="14" t="s">
        <v>165</v>
      </c>
      <c r="G35" s="14" t="s">
        <v>166</v>
      </c>
      <c r="H35" s="41" t="s">
        <v>167</v>
      </c>
      <c r="I35" s="14" t="s">
        <v>168</v>
      </c>
      <c r="J35" s="39" t="s">
        <v>39</v>
      </c>
      <c r="K35" s="2"/>
    </row>
    <row r="36" spans="1:19" hidden="1" x14ac:dyDescent="0.25">
      <c r="A36" s="12">
        <v>2015106</v>
      </c>
      <c r="B36" s="34">
        <v>42194</v>
      </c>
      <c r="C36" s="138">
        <f t="shared" si="0"/>
        <v>2015</v>
      </c>
      <c r="D36" s="13" t="s">
        <v>169</v>
      </c>
      <c r="E36" s="14" t="s">
        <v>12</v>
      </c>
      <c r="F36" s="14" t="s">
        <v>126</v>
      </c>
      <c r="G36" s="14" t="s">
        <v>170</v>
      </c>
      <c r="H36" s="41" t="s">
        <v>65</v>
      </c>
      <c r="I36" s="14" t="s">
        <v>56</v>
      </c>
      <c r="J36" s="39" t="s">
        <v>90</v>
      </c>
      <c r="K36" s="2"/>
    </row>
    <row r="37" spans="1:19" hidden="1" x14ac:dyDescent="0.25">
      <c r="A37" s="17">
        <v>2015109</v>
      </c>
      <c r="B37" s="35">
        <v>42194</v>
      </c>
      <c r="C37" s="138">
        <f t="shared" si="0"/>
        <v>2015</v>
      </c>
      <c r="D37" s="18" t="s">
        <v>171</v>
      </c>
      <c r="E37" s="14" t="s">
        <v>12</v>
      </c>
      <c r="F37" s="14" t="s">
        <v>172</v>
      </c>
      <c r="G37" s="14" t="s">
        <v>173</v>
      </c>
      <c r="H37" s="41" t="s">
        <v>124</v>
      </c>
      <c r="I37" s="14" t="s">
        <v>113</v>
      </c>
      <c r="J37" s="39" t="s">
        <v>39</v>
      </c>
      <c r="K37" s="2"/>
    </row>
    <row r="38" spans="1:19" hidden="1" x14ac:dyDescent="0.25">
      <c r="A38" s="17">
        <v>2015117</v>
      </c>
      <c r="B38" s="35">
        <v>42211</v>
      </c>
      <c r="C38" s="138">
        <f t="shared" si="0"/>
        <v>2015</v>
      </c>
      <c r="D38" s="18" t="s">
        <v>174</v>
      </c>
      <c r="E38" s="14" t="s">
        <v>12</v>
      </c>
      <c r="F38" s="14" t="s">
        <v>175</v>
      </c>
      <c r="G38" s="14" t="s">
        <v>176</v>
      </c>
      <c r="H38" s="41" t="s">
        <v>177</v>
      </c>
      <c r="I38" s="14" t="s">
        <v>178</v>
      </c>
      <c r="J38" s="39" t="s">
        <v>90</v>
      </c>
      <c r="K38" s="2"/>
    </row>
    <row r="39" spans="1:19" hidden="1" x14ac:dyDescent="0.25">
      <c r="A39" s="12">
        <v>2015118</v>
      </c>
      <c r="B39" s="34">
        <v>42211</v>
      </c>
      <c r="C39" s="138">
        <f t="shared" si="0"/>
        <v>2015</v>
      </c>
      <c r="D39" s="18" t="s">
        <v>130</v>
      </c>
      <c r="E39" s="14" t="s">
        <v>12</v>
      </c>
      <c r="F39" s="14" t="s">
        <v>179</v>
      </c>
      <c r="G39" s="14" t="s">
        <v>180</v>
      </c>
      <c r="H39" s="41" t="s">
        <v>181</v>
      </c>
      <c r="I39" s="14" t="s">
        <v>178</v>
      </c>
      <c r="J39" s="39" t="s">
        <v>17</v>
      </c>
      <c r="K39" s="2"/>
    </row>
    <row r="40" spans="1:19" hidden="1" x14ac:dyDescent="0.25">
      <c r="A40" s="17">
        <v>2015129</v>
      </c>
      <c r="B40" s="35">
        <v>42227</v>
      </c>
      <c r="C40" s="138">
        <f t="shared" si="0"/>
        <v>2015</v>
      </c>
      <c r="D40" s="18" t="s">
        <v>182</v>
      </c>
      <c r="E40" s="14" t="s">
        <v>12</v>
      </c>
      <c r="F40" s="14" t="s">
        <v>19</v>
      </c>
      <c r="G40" s="14" t="s">
        <v>183</v>
      </c>
      <c r="H40" s="41" t="s">
        <v>98</v>
      </c>
      <c r="I40" s="14" t="s">
        <v>184</v>
      </c>
      <c r="J40" s="39" t="s">
        <v>90</v>
      </c>
      <c r="K40" s="2"/>
    </row>
    <row r="41" spans="1:19" hidden="1" x14ac:dyDescent="0.25">
      <c r="A41" s="44">
        <v>2015139</v>
      </c>
      <c r="B41" s="45">
        <v>42233</v>
      </c>
      <c r="C41" s="132">
        <f t="shared" si="0"/>
        <v>2015</v>
      </c>
      <c r="D41" s="46" t="s">
        <v>21</v>
      </c>
      <c r="E41" s="19" t="s">
        <v>22</v>
      </c>
      <c r="F41" s="19" t="s">
        <v>68</v>
      </c>
      <c r="G41" s="19" t="s">
        <v>185</v>
      </c>
      <c r="H41" s="42" t="s">
        <v>186</v>
      </c>
      <c r="I41" s="19" t="s">
        <v>89</v>
      </c>
      <c r="J41" s="40" t="s">
        <v>27</v>
      </c>
      <c r="K41" s="2"/>
    </row>
    <row r="42" spans="1:19" s="47" customFormat="1" hidden="1" x14ac:dyDescent="0.25">
      <c r="A42" s="17">
        <v>2015141</v>
      </c>
      <c r="B42" s="35">
        <v>42243</v>
      </c>
      <c r="C42" s="138">
        <f t="shared" si="0"/>
        <v>2015</v>
      </c>
      <c r="D42" s="18" t="s">
        <v>187</v>
      </c>
      <c r="E42" s="14" t="s">
        <v>12</v>
      </c>
      <c r="F42" s="14" t="s">
        <v>188</v>
      </c>
      <c r="G42" s="14" t="s">
        <v>189</v>
      </c>
      <c r="H42" s="41" t="s">
        <v>190</v>
      </c>
      <c r="I42" s="14" t="s">
        <v>191</v>
      </c>
      <c r="J42" s="39" t="s">
        <v>90</v>
      </c>
    </row>
    <row r="43" spans="1:19" hidden="1" x14ac:dyDescent="0.25">
      <c r="A43" s="44">
        <v>2015143</v>
      </c>
      <c r="B43" s="45">
        <v>42235</v>
      </c>
      <c r="C43" s="132">
        <f t="shared" si="0"/>
        <v>2015</v>
      </c>
      <c r="D43" s="46" t="s">
        <v>192</v>
      </c>
      <c r="E43" s="19" t="s">
        <v>22</v>
      </c>
      <c r="F43" s="19" t="s">
        <v>193</v>
      </c>
      <c r="G43" s="19" t="s">
        <v>194</v>
      </c>
      <c r="H43" s="42" t="s">
        <v>70</v>
      </c>
      <c r="I43" s="19" t="s">
        <v>195</v>
      </c>
      <c r="J43" s="40" t="s">
        <v>39</v>
      </c>
    </row>
    <row r="44" spans="1:19" hidden="1" x14ac:dyDescent="0.25">
      <c r="A44" s="17">
        <v>2015155</v>
      </c>
      <c r="B44" s="35">
        <v>42260</v>
      </c>
      <c r="C44" s="138">
        <f t="shared" si="0"/>
        <v>2015</v>
      </c>
      <c r="D44" s="18" t="s">
        <v>196</v>
      </c>
      <c r="E44" s="14" t="s">
        <v>12</v>
      </c>
      <c r="F44" s="14" t="s">
        <v>197</v>
      </c>
      <c r="G44" s="14" t="s">
        <v>198</v>
      </c>
      <c r="H44" s="41" t="s">
        <v>65</v>
      </c>
      <c r="I44" s="14" t="s">
        <v>199</v>
      </c>
      <c r="J44" s="39" t="s">
        <v>90</v>
      </c>
    </row>
    <row r="45" spans="1:19" hidden="1" x14ac:dyDescent="0.25">
      <c r="A45" s="17">
        <v>2015157</v>
      </c>
      <c r="B45" s="35">
        <v>42260</v>
      </c>
      <c r="C45" s="138">
        <f t="shared" si="0"/>
        <v>2015</v>
      </c>
      <c r="D45" s="18" t="s">
        <v>200</v>
      </c>
      <c r="E45" s="14" t="s">
        <v>12</v>
      </c>
      <c r="F45" s="14" t="s">
        <v>86</v>
      </c>
      <c r="G45" s="14" t="s">
        <v>201</v>
      </c>
      <c r="H45" s="41" t="s">
        <v>132</v>
      </c>
      <c r="I45" s="14" t="s">
        <v>133</v>
      </c>
      <c r="J45" s="39" t="s">
        <v>90</v>
      </c>
      <c r="K45" s="47"/>
    </row>
    <row r="46" spans="1:19" hidden="1" x14ac:dyDescent="0.25">
      <c r="A46" s="17">
        <v>2015162</v>
      </c>
      <c r="B46" s="35">
        <v>42269</v>
      </c>
      <c r="C46" s="138">
        <f t="shared" si="0"/>
        <v>2015</v>
      </c>
      <c r="D46" s="18" t="s">
        <v>67</v>
      </c>
      <c r="E46" s="14" t="s">
        <v>12</v>
      </c>
      <c r="F46" s="14" t="s">
        <v>86</v>
      </c>
      <c r="G46" s="14" t="s">
        <v>202</v>
      </c>
      <c r="H46" s="41" t="s">
        <v>132</v>
      </c>
      <c r="I46" s="14" t="s">
        <v>89</v>
      </c>
      <c r="J46" s="39" t="s">
        <v>90</v>
      </c>
    </row>
    <row r="47" spans="1:19" hidden="1" x14ac:dyDescent="0.25">
      <c r="A47" s="17">
        <v>2015163</v>
      </c>
      <c r="B47" s="35">
        <v>42272</v>
      </c>
      <c r="C47" s="138">
        <f t="shared" si="0"/>
        <v>2015</v>
      </c>
      <c r="D47" s="18" t="s">
        <v>21</v>
      </c>
      <c r="E47" s="14" t="s">
        <v>12</v>
      </c>
      <c r="F47" s="14" t="s">
        <v>203</v>
      </c>
      <c r="G47" s="14" t="s">
        <v>204</v>
      </c>
      <c r="H47" s="41" t="s">
        <v>205</v>
      </c>
      <c r="I47" s="14" t="s">
        <v>89</v>
      </c>
      <c r="J47" s="39" t="s">
        <v>39</v>
      </c>
    </row>
    <row r="48" spans="1:19" hidden="1" x14ac:dyDescent="0.25">
      <c r="A48" s="17">
        <v>2015168</v>
      </c>
      <c r="B48" s="35">
        <v>42270</v>
      </c>
      <c r="C48" s="138">
        <f t="shared" si="0"/>
        <v>2015</v>
      </c>
      <c r="D48" s="18" t="s">
        <v>206</v>
      </c>
      <c r="E48" s="14" t="s">
        <v>12</v>
      </c>
      <c r="F48" s="14" t="s">
        <v>131</v>
      </c>
      <c r="G48" s="14" t="s">
        <v>207</v>
      </c>
      <c r="H48" s="41" t="s">
        <v>208</v>
      </c>
      <c r="I48" s="14" t="s">
        <v>133</v>
      </c>
      <c r="J48" s="39" t="s">
        <v>39</v>
      </c>
    </row>
    <row r="49" spans="1:27" hidden="1" x14ac:dyDescent="0.25">
      <c r="A49" s="17">
        <v>2015172</v>
      </c>
      <c r="B49" s="35">
        <v>42277</v>
      </c>
      <c r="C49" s="138">
        <f t="shared" si="0"/>
        <v>2015</v>
      </c>
      <c r="D49" s="18" t="s">
        <v>21</v>
      </c>
      <c r="E49" s="14" t="s">
        <v>12</v>
      </c>
      <c r="F49" s="14" t="s">
        <v>209</v>
      </c>
      <c r="G49" s="14" t="s">
        <v>210</v>
      </c>
      <c r="H49" s="41" t="s">
        <v>43</v>
      </c>
      <c r="I49" s="14" t="s">
        <v>89</v>
      </c>
      <c r="J49" s="39" t="s">
        <v>90</v>
      </c>
      <c r="K49" s="47"/>
    </row>
    <row r="50" spans="1:27" hidden="1" x14ac:dyDescent="0.25">
      <c r="A50" s="17">
        <v>2015176</v>
      </c>
      <c r="B50" s="35">
        <v>42279</v>
      </c>
      <c r="C50" s="138">
        <f t="shared" si="0"/>
        <v>2015</v>
      </c>
      <c r="D50" s="18" t="s">
        <v>211</v>
      </c>
      <c r="E50" s="14" t="s">
        <v>12</v>
      </c>
      <c r="F50" s="14" t="s">
        <v>212</v>
      </c>
      <c r="G50" s="14" t="s">
        <v>155</v>
      </c>
      <c r="H50" s="41" t="s">
        <v>213</v>
      </c>
      <c r="I50" s="14" t="s">
        <v>141</v>
      </c>
      <c r="J50" s="39" t="s">
        <v>90</v>
      </c>
    </row>
    <row r="51" spans="1:27" hidden="1" x14ac:dyDescent="0.25">
      <c r="A51" s="17">
        <v>2015177</v>
      </c>
      <c r="B51" s="35">
        <v>42281</v>
      </c>
      <c r="C51" s="138">
        <f t="shared" si="0"/>
        <v>2015</v>
      </c>
      <c r="D51" s="18" t="s">
        <v>214</v>
      </c>
      <c r="E51" s="14" t="s">
        <v>12</v>
      </c>
      <c r="F51" s="14" t="s">
        <v>101</v>
      </c>
      <c r="G51" s="14" t="s">
        <v>215</v>
      </c>
      <c r="H51" s="41" t="s">
        <v>48</v>
      </c>
      <c r="I51" s="14" t="s">
        <v>133</v>
      </c>
      <c r="J51" s="39" t="s">
        <v>90</v>
      </c>
    </row>
    <row r="52" spans="1:27" hidden="1" x14ac:dyDescent="0.25">
      <c r="A52" s="17">
        <v>2015183</v>
      </c>
      <c r="B52" s="35">
        <v>42281</v>
      </c>
      <c r="C52" s="138">
        <f t="shared" si="0"/>
        <v>2015</v>
      </c>
      <c r="D52" s="18" t="s">
        <v>67</v>
      </c>
      <c r="E52" s="14" t="s">
        <v>12</v>
      </c>
      <c r="F52" s="14" t="s">
        <v>216</v>
      </c>
      <c r="G52" s="14" t="s">
        <v>217</v>
      </c>
      <c r="H52" s="41" t="s">
        <v>15</v>
      </c>
      <c r="I52" s="14" t="s">
        <v>89</v>
      </c>
      <c r="J52" s="39" t="s">
        <v>27</v>
      </c>
    </row>
    <row r="53" spans="1:27" s="47" customFormat="1" hidden="1" x14ac:dyDescent="0.25">
      <c r="A53" s="17">
        <v>2015190</v>
      </c>
      <c r="B53" s="35">
        <v>42172</v>
      </c>
      <c r="C53" s="138">
        <f t="shared" si="0"/>
        <v>2015</v>
      </c>
      <c r="D53" s="18" t="s">
        <v>218</v>
      </c>
      <c r="E53" s="14" t="s">
        <v>12</v>
      </c>
      <c r="F53" s="14" t="s">
        <v>23</v>
      </c>
      <c r="G53" s="14" t="s">
        <v>219</v>
      </c>
      <c r="H53" s="41" t="s">
        <v>213</v>
      </c>
      <c r="I53" s="14" t="s">
        <v>133</v>
      </c>
      <c r="J53" s="39" t="s">
        <v>39</v>
      </c>
      <c r="K53"/>
      <c r="S53"/>
      <c r="T53"/>
      <c r="U53"/>
      <c r="V53"/>
      <c r="W53"/>
      <c r="X53"/>
      <c r="Y53"/>
      <c r="Z53"/>
      <c r="AA53"/>
    </row>
    <row r="54" spans="1:27" hidden="1" x14ac:dyDescent="0.25">
      <c r="A54" s="44">
        <v>2015191</v>
      </c>
      <c r="B54" s="45">
        <v>42173</v>
      </c>
      <c r="C54" s="132">
        <f t="shared" si="0"/>
        <v>2015</v>
      </c>
      <c r="D54" s="46" t="s">
        <v>220</v>
      </c>
      <c r="E54" s="19" t="s">
        <v>29</v>
      </c>
      <c r="F54" s="19" t="s">
        <v>46</v>
      </c>
      <c r="G54" s="19" t="s">
        <v>74</v>
      </c>
      <c r="H54" s="42" t="s">
        <v>221</v>
      </c>
      <c r="I54" s="19" t="s">
        <v>222</v>
      </c>
      <c r="J54" s="40" t="s">
        <v>50</v>
      </c>
    </row>
    <row r="55" spans="1:27" hidden="1" x14ac:dyDescent="0.25">
      <c r="A55" s="17">
        <v>2015195</v>
      </c>
      <c r="B55" s="35">
        <v>42290</v>
      </c>
      <c r="C55" s="138">
        <f t="shared" si="0"/>
        <v>2015</v>
      </c>
      <c r="D55" s="18" t="s">
        <v>223</v>
      </c>
      <c r="E55" s="14" t="s">
        <v>12</v>
      </c>
      <c r="F55" s="14" t="s">
        <v>224</v>
      </c>
      <c r="G55" s="14" t="s">
        <v>225</v>
      </c>
      <c r="H55" s="41" t="s">
        <v>132</v>
      </c>
      <c r="I55" s="14" t="s">
        <v>89</v>
      </c>
      <c r="J55" s="39" t="s">
        <v>39</v>
      </c>
    </row>
    <row r="56" spans="1:27" s="47" customFormat="1" hidden="1" x14ac:dyDescent="0.25">
      <c r="A56" s="44">
        <v>2015198</v>
      </c>
      <c r="B56" s="45">
        <v>42228</v>
      </c>
      <c r="C56" s="132">
        <f t="shared" si="0"/>
        <v>2015</v>
      </c>
      <c r="D56" s="46" t="s">
        <v>226</v>
      </c>
      <c r="E56" s="19" t="s">
        <v>22</v>
      </c>
      <c r="F56" s="19" t="s">
        <v>209</v>
      </c>
      <c r="G56" s="19" t="s">
        <v>227</v>
      </c>
      <c r="H56" s="42" t="s">
        <v>213</v>
      </c>
      <c r="I56" s="19" t="s">
        <v>89</v>
      </c>
      <c r="J56" s="40" t="s">
        <v>27</v>
      </c>
      <c r="K56"/>
      <c r="S56"/>
      <c r="T56"/>
      <c r="U56"/>
      <c r="V56"/>
      <c r="W56"/>
      <c r="X56"/>
      <c r="Y56"/>
      <c r="Z56"/>
      <c r="AA56"/>
    </row>
    <row r="57" spans="1:27" hidden="1" x14ac:dyDescent="0.25">
      <c r="A57" s="44">
        <v>2015202</v>
      </c>
      <c r="B57" s="45">
        <v>42316</v>
      </c>
      <c r="C57" s="132">
        <f t="shared" si="0"/>
        <v>2015</v>
      </c>
      <c r="D57" s="46" t="s">
        <v>67</v>
      </c>
      <c r="E57" s="19" t="s">
        <v>22</v>
      </c>
      <c r="F57" s="19" t="s">
        <v>228</v>
      </c>
      <c r="G57" s="19" t="s">
        <v>229</v>
      </c>
      <c r="H57" s="42" t="s">
        <v>230</v>
      </c>
      <c r="I57" s="19" t="s">
        <v>89</v>
      </c>
      <c r="J57" s="40" t="s">
        <v>90</v>
      </c>
    </row>
    <row r="58" spans="1:27" hidden="1" x14ac:dyDescent="0.25">
      <c r="A58" s="17">
        <v>2015207</v>
      </c>
      <c r="B58" s="35">
        <v>42336</v>
      </c>
      <c r="C58" s="138">
        <f t="shared" si="0"/>
        <v>2015</v>
      </c>
      <c r="D58" s="18" t="s">
        <v>21</v>
      </c>
      <c r="E58" s="14" t="s">
        <v>12</v>
      </c>
      <c r="F58" s="14" t="s">
        <v>209</v>
      </c>
      <c r="G58" s="14" t="s">
        <v>231</v>
      </c>
      <c r="H58" s="41" t="s">
        <v>232</v>
      </c>
      <c r="I58" s="14" t="s">
        <v>89</v>
      </c>
      <c r="J58" s="39" t="s">
        <v>17</v>
      </c>
    </row>
    <row r="59" spans="1:27" hidden="1" x14ac:dyDescent="0.25">
      <c r="A59" s="17">
        <v>2015211</v>
      </c>
      <c r="B59" s="35">
        <v>42344</v>
      </c>
      <c r="C59" s="138">
        <f t="shared" si="0"/>
        <v>2015</v>
      </c>
      <c r="D59" s="18" t="s">
        <v>200</v>
      </c>
      <c r="E59" s="14" t="s">
        <v>12</v>
      </c>
      <c r="F59" s="14" t="s">
        <v>131</v>
      </c>
      <c r="G59" s="14" t="s">
        <v>233</v>
      </c>
      <c r="H59" s="41" t="s">
        <v>98</v>
      </c>
      <c r="I59" s="14" t="s">
        <v>133</v>
      </c>
      <c r="J59" s="39" t="s">
        <v>39</v>
      </c>
    </row>
    <row r="60" spans="1:27" hidden="1" x14ac:dyDescent="0.25">
      <c r="A60" s="17">
        <v>2015212</v>
      </c>
      <c r="B60" s="35">
        <v>42336</v>
      </c>
      <c r="C60" s="138">
        <f t="shared" si="0"/>
        <v>2015</v>
      </c>
      <c r="D60" s="18" t="s">
        <v>226</v>
      </c>
      <c r="E60" s="14" t="s">
        <v>12</v>
      </c>
      <c r="F60" s="14" t="s">
        <v>234</v>
      </c>
      <c r="G60" s="14" t="s">
        <v>235</v>
      </c>
      <c r="H60" s="41" t="s">
        <v>80</v>
      </c>
      <c r="I60" s="14" t="s">
        <v>71</v>
      </c>
      <c r="J60" s="39" t="s">
        <v>90</v>
      </c>
    </row>
    <row r="61" spans="1:27" ht="15.75" hidden="1" thickBot="1" x14ac:dyDescent="0.3">
      <c r="A61" s="84">
        <v>2015213</v>
      </c>
      <c r="B61" s="85">
        <v>42345</v>
      </c>
      <c r="C61" s="135">
        <f t="shared" si="0"/>
        <v>2015</v>
      </c>
      <c r="D61" s="86" t="s">
        <v>62</v>
      </c>
      <c r="E61" s="87" t="s">
        <v>52</v>
      </c>
      <c r="F61" s="87" t="s">
        <v>236</v>
      </c>
      <c r="G61" s="87" t="s">
        <v>237</v>
      </c>
      <c r="H61" s="88" t="s">
        <v>238</v>
      </c>
      <c r="I61" s="87" t="s">
        <v>89</v>
      </c>
      <c r="J61" s="89" t="s">
        <v>39</v>
      </c>
    </row>
    <row r="62" spans="1:27" hidden="1" x14ac:dyDescent="0.25">
      <c r="A62" s="82">
        <v>2016005</v>
      </c>
      <c r="B62" s="83">
        <v>42390</v>
      </c>
      <c r="C62" s="139">
        <f t="shared" si="0"/>
        <v>2016</v>
      </c>
      <c r="D62" s="82" t="s">
        <v>239</v>
      </c>
      <c r="E62" s="82" t="s">
        <v>12</v>
      </c>
      <c r="F62" s="82" t="s">
        <v>240</v>
      </c>
      <c r="G62" s="82" t="s">
        <v>241</v>
      </c>
      <c r="H62" s="100" t="s">
        <v>70</v>
      </c>
      <c r="I62" s="82" t="s">
        <v>242</v>
      </c>
      <c r="J62" s="216" t="s">
        <v>17</v>
      </c>
    </row>
    <row r="63" spans="1:27" hidden="1" x14ac:dyDescent="0.25">
      <c r="A63" s="25">
        <v>2016011</v>
      </c>
      <c r="B63" s="80">
        <v>42392</v>
      </c>
      <c r="C63" s="132">
        <f t="shared" si="0"/>
        <v>2016</v>
      </c>
      <c r="D63" s="25" t="s">
        <v>51</v>
      </c>
      <c r="E63" s="25" t="s">
        <v>22</v>
      </c>
      <c r="F63" s="25" t="s">
        <v>240</v>
      </c>
      <c r="G63" s="25" t="s">
        <v>241</v>
      </c>
      <c r="H63" s="92" t="s">
        <v>243</v>
      </c>
      <c r="I63" s="25" t="s">
        <v>244</v>
      </c>
      <c r="J63" s="211" t="s">
        <v>90</v>
      </c>
    </row>
    <row r="64" spans="1:27" hidden="1" x14ac:dyDescent="0.25">
      <c r="A64" s="74">
        <v>2016015</v>
      </c>
      <c r="B64" s="75">
        <v>42414</v>
      </c>
      <c r="C64" s="114">
        <f t="shared" si="0"/>
        <v>2016</v>
      </c>
      <c r="D64" s="74" t="s">
        <v>62</v>
      </c>
      <c r="E64" s="74" t="s">
        <v>12</v>
      </c>
      <c r="F64" s="74" t="s">
        <v>228</v>
      </c>
      <c r="G64" s="74" t="s">
        <v>245</v>
      </c>
      <c r="H64" s="101" t="s">
        <v>246</v>
      </c>
      <c r="I64" s="74" t="s">
        <v>89</v>
      </c>
      <c r="J64" s="217" t="s">
        <v>90</v>
      </c>
    </row>
    <row r="65" spans="1:20" hidden="1" x14ac:dyDescent="0.25">
      <c r="A65" s="21">
        <v>2016016</v>
      </c>
      <c r="B65" s="81">
        <v>42412</v>
      </c>
      <c r="C65" s="132">
        <f t="shared" si="0"/>
        <v>2016</v>
      </c>
      <c r="D65" s="21" t="s">
        <v>72</v>
      </c>
      <c r="E65" s="21" t="s">
        <v>29</v>
      </c>
      <c r="F65" s="21" t="s">
        <v>203</v>
      </c>
      <c r="G65" s="21" t="s">
        <v>247</v>
      </c>
      <c r="H65" s="93" t="s">
        <v>70</v>
      </c>
      <c r="I65" s="21" t="s">
        <v>248</v>
      </c>
      <c r="J65" s="208" t="s">
        <v>17</v>
      </c>
    </row>
    <row r="66" spans="1:20" hidden="1" x14ac:dyDescent="0.25">
      <c r="A66" s="74">
        <v>2016019</v>
      </c>
      <c r="B66" s="75">
        <v>42416</v>
      </c>
      <c r="C66" s="77">
        <f t="shared" si="0"/>
        <v>2016</v>
      </c>
      <c r="D66" s="74" t="s">
        <v>109</v>
      </c>
      <c r="E66" s="74" t="s">
        <v>12</v>
      </c>
      <c r="F66" s="74" t="s">
        <v>249</v>
      </c>
      <c r="G66" s="74" t="s">
        <v>250</v>
      </c>
      <c r="H66" s="101" t="s">
        <v>140</v>
      </c>
      <c r="I66" s="74" t="s">
        <v>251</v>
      </c>
      <c r="J66" s="217" t="s">
        <v>17</v>
      </c>
    </row>
    <row r="67" spans="1:20" hidden="1" x14ac:dyDescent="0.25">
      <c r="A67" s="74">
        <v>2016020</v>
      </c>
      <c r="B67" s="75">
        <v>42423</v>
      </c>
      <c r="C67" s="114">
        <f t="shared" si="0"/>
        <v>2016</v>
      </c>
      <c r="D67" s="74" t="s">
        <v>21</v>
      </c>
      <c r="E67" s="74" t="s">
        <v>12</v>
      </c>
      <c r="F67" s="74" t="s">
        <v>252</v>
      </c>
      <c r="G67" s="74" t="s">
        <v>253</v>
      </c>
      <c r="H67" s="101" t="s">
        <v>230</v>
      </c>
      <c r="I67" s="74" t="s">
        <v>89</v>
      </c>
      <c r="J67" s="217" t="s">
        <v>17</v>
      </c>
    </row>
    <row r="68" spans="1:20" hidden="1" x14ac:dyDescent="0.25">
      <c r="A68" s="74">
        <v>2016022</v>
      </c>
      <c r="B68" s="75">
        <v>42423</v>
      </c>
      <c r="C68" s="114">
        <f t="shared" ref="C68:C131" si="2">YEAR(B68)</f>
        <v>2016</v>
      </c>
      <c r="D68" s="74" t="s">
        <v>62</v>
      </c>
      <c r="E68" s="74" t="s">
        <v>12</v>
      </c>
      <c r="F68" s="74" t="s">
        <v>252</v>
      </c>
      <c r="G68" s="74" t="s">
        <v>253</v>
      </c>
      <c r="H68" s="101" t="s">
        <v>230</v>
      </c>
      <c r="I68" s="74" t="s">
        <v>89</v>
      </c>
      <c r="J68" s="217" t="s">
        <v>39</v>
      </c>
    </row>
    <row r="69" spans="1:20" hidden="1" x14ac:dyDescent="0.25">
      <c r="A69" s="74">
        <v>2016026</v>
      </c>
      <c r="B69" s="75">
        <v>42435</v>
      </c>
      <c r="C69" s="114">
        <f t="shared" si="2"/>
        <v>2016</v>
      </c>
      <c r="D69" s="74" t="s">
        <v>196</v>
      </c>
      <c r="E69" s="74" t="s">
        <v>12</v>
      </c>
      <c r="F69" s="74" t="s">
        <v>254</v>
      </c>
      <c r="G69" s="74" t="s">
        <v>255</v>
      </c>
      <c r="H69" s="101" t="s">
        <v>37</v>
      </c>
      <c r="I69" s="74" t="s">
        <v>66</v>
      </c>
      <c r="J69" s="217" t="s">
        <v>90</v>
      </c>
      <c r="T69" s="111"/>
    </row>
    <row r="70" spans="1:20" hidden="1" x14ac:dyDescent="0.25">
      <c r="A70" s="74">
        <v>2016028</v>
      </c>
      <c r="B70" s="75">
        <v>42434</v>
      </c>
      <c r="C70" s="114">
        <f t="shared" si="2"/>
        <v>2016</v>
      </c>
      <c r="D70" s="74" t="s">
        <v>256</v>
      </c>
      <c r="E70" s="74" t="s">
        <v>12</v>
      </c>
      <c r="F70" s="74" t="s">
        <v>257</v>
      </c>
      <c r="G70" s="74" t="s">
        <v>258</v>
      </c>
      <c r="H70" s="101" t="s">
        <v>70</v>
      </c>
      <c r="I70" s="74" t="s">
        <v>141</v>
      </c>
      <c r="J70" s="217" t="s">
        <v>90</v>
      </c>
    </row>
    <row r="71" spans="1:20" hidden="1" x14ac:dyDescent="0.25">
      <c r="A71" s="74">
        <v>2016031</v>
      </c>
      <c r="B71" s="75">
        <v>42442</v>
      </c>
      <c r="C71" s="114">
        <f t="shared" si="2"/>
        <v>2016</v>
      </c>
      <c r="D71" s="103" t="s">
        <v>62</v>
      </c>
      <c r="E71" s="74" t="s">
        <v>12</v>
      </c>
      <c r="F71" s="74" t="s">
        <v>259</v>
      </c>
      <c r="G71" s="74" t="s">
        <v>260</v>
      </c>
      <c r="H71" s="101" t="s">
        <v>261</v>
      </c>
      <c r="I71" s="74" t="s">
        <v>89</v>
      </c>
      <c r="J71" s="217" t="s">
        <v>17</v>
      </c>
    </row>
    <row r="72" spans="1:20" hidden="1" x14ac:dyDescent="0.25">
      <c r="A72" s="74">
        <v>2016033</v>
      </c>
      <c r="B72" s="75">
        <v>42433</v>
      </c>
      <c r="C72" s="114">
        <f t="shared" si="2"/>
        <v>2016</v>
      </c>
      <c r="D72" s="103" t="s">
        <v>21</v>
      </c>
      <c r="E72" s="74" t="s">
        <v>12</v>
      </c>
      <c r="F72" s="74" t="s">
        <v>13</v>
      </c>
      <c r="G72" s="74" t="s">
        <v>262</v>
      </c>
      <c r="H72" s="101" t="s">
        <v>263</v>
      </c>
      <c r="I72" s="74" t="s">
        <v>71</v>
      </c>
      <c r="J72" s="217" t="s">
        <v>39</v>
      </c>
    </row>
    <row r="73" spans="1:20" hidden="1" x14ac:dyDescent="0.25">
      <c r="A73" s="74">
        <v>2016037</v>
      </c>
      <c r="B73" s="75">
        <v>42449</v>
      </c>
      <c r="C73" s="114">
        <f t="shared" si="2"/>
        <v>2016</v>
      </c>
      <c r="D73" s="74" t="s">
        <v>130</v>
      </c>
      <c r="E73" s="74" t="s">
        <v>12</v>
      </c>
      <c r="F73" s="74" t="s">
        <v>264</v>
      </c>
      <c r="G73" s="74" t="s">
        <v>204</v>
      </c>
      <c r="H73" s="101" t="s">
        <v>265</v>
      </c>
      <c r="I73" s="74" t="s">
        <v>266</v>
      </c>
      <c r="J73" s="217" t="s">
        <v>39</v>
      </c>
    </row>
    <row r="74" spans="1:20" hidden="1" x14ac:dyDescent="0.25">
      <c r="A74" s="74">
        <v>2016038</v>
      </c>
      <c r="B74" s="75">
        <v>42452</v>
      </c>
      <c r="C74" s="114">
        <f t="shared" si="2"/>
        <v>2016</v>
      </c>
      <c r="D74" s="158" t="s">
        <v>267</v>
      </c>
      <c r="E74" s="74" t="s">
        <v>12</v>
      </c>
      <c r="F74" s="74" t="s">
        <v>268</v>
      </c>
      <c r="G74" s="74" t="s">
        <v>269</v>
      </c>
      <c r="H74" s="101" t="s">
        <v>270</v>
      </c>
      <c r="I74" s="74" t="s">
        <v>271</v>
      </c>
      <c r="J74" s="217" t="s">
        <v>17</v>
      </c>
    </row>
    <row r="75" spans="1:20" hidden="1" x14ac:dyDescent="0.25">
      <c r="A75" s="74">
        <v>2016042</v>
      </c>
      <c r="B75" s="75">
        <v>42459</v>
      </c>
      <c r="C75" s="114">
        <f t="shared" si="2"/>
        <v>2016</v>
      </c>
      <c r="D75" s="103" t="s">
        <v>62</v>
      </c>
      <c r="E75" s="74" t="s">
        <v>12</v>
      </c>
      <c r="F75" s="74" t="s">
        <v>131</v>
      </c>
      <c r="G75" s="74" t="s">
        <v>123</v>
      </c>
      <c r="H75" s="101" t="s">
        <v>272</v>
      </c>
      <c r="I75" s="103" t="s">
        <v>89</v>
      </c>
      <c r="J75" s="217" t="s">
        <v>90</v>
      </c>
    </row>
    <row r="76" spans="1:20" hidden="1" x14ac:dyDescent="0.25">
      <c r="A76" s="107">
        <v>2016046</v>
      </c>
      <c r="B76" s="108">
        <v>42465</v>
      </c>
      <c r="C76" s="132">
        <f t="shared" si="2"/>
        <v>2016</v>
      </c>
      <c r="D76" s="162" t="s">
        <v>273</v>
      </c>
      <c r="E76" s="107" t="s">
        <v>29</v>
      </c>
      <c r="F76" s="107" t="s">
        <v>150</v>
      </c>
      <c r="G76" s="107" t="s">
        <v>274</v>
      </c>
      <c r="H76" s="109" t="s">
        <v>275</v>
      </c>
      <c r="I76" s="107" t="s">
        <v>276</v>
      </c>
      <c r="J76" s="204" t="s">
        <v>39</v>
      </c>
    </row>
    <row r="77" spans="1:20" hidden="1" x14ac:dyDescent="0.25">
      <c r="A77" s="74">
        <v>2016049</v>
      </c>
      <c r="B77" s="75">
        <v>42457</v>
      </c>
      <c r="C77" s="114">
        <f t="shared" si="2"/>
        <v>2016</v>
      </c>
      <c r="D77" s="74" t="s">
        <v>226</v>
      </c>
      <c r="E77" s="74" t="s">
        <v>12</v>
      </c>
      <c r="F77" s="74" t="s">
        <v>86</v>
      </c>
      <c r="G77" s="74" t="s">
        <v>277</v>
      </c>
      <c r="H77" s="101" t="s">
        <v>124</v>
      </c>
      <c r="I77" s="74" t="s">
        <v>89</v>
      </c>
      <c r="J77" s="217" t="s">
        <v>90</v>
      </c>
    </row>
    <row r="78" spans="1:20" hidden="1" x14ac:dyDescent="0.25">
      <c r="A78" s="74">
        <v>2016050</v>
      </c>
      <c r="B78" s="75">
        <v>42473</v>
      </c>
      <c r="C78" s="114">
        <f t="shared" si="2"/>
        <v>2016</v>
      </c>
      <c r="D78" s="74" t="s">
        <v>62</v>
      </c>
      <c r="E78" s="74" t="s">
        <v>12</v>
      </c>
      <c r="F78" s="74" t="s">
        <v>209</v>
      </c>
      <c r="G78" s="74" t="s">
        <v>74</v>
      </c>
      <c r="H78" s="101" t="s">
        <v>132</v>
      </c>
      <c r="I78" s="74" t="s">
        <v>89</v>
      </c>
      <c r="J78" s="217" t="s">
        <v>90</v>
      </c>
    </row>
    <row r="79" spans="1:20" hidden="1" x14ac:dyDescent="0.25">
      <c r="A79" s="74">
        <v>2016054</v>
      </c>
      <c r="B79" s="75">
        <v>42477</v>
      </c>
      <c r="C79" s="114">
        <f t="shared" si="2"/>
        <v>2016</v>
      </c>
      <c r="D79" s="74" t="s">
        <v>278</v>
      </c>
      <c r="E79" s="74" t="s">
        <v>12</v>
      </c>
      <c r="F79" s="74" t="s">
        <v>234</v>
      </c>
      <c r="G79" s="74" t="s">
        <v>279</v>
      </c>
      <c r="H79" s="101" t="s">
        <v>124</v>
      </c>
      <c r="I79" s="74" t="s">
        <v>38</v>
      </c>
      <c r="J79" s="217" t="s">
        <v>39</v>
      </c>
    </row>
    <row r="80" spans="1:20" hidden="1" x14ac:dyDescent="0.25">
      <c r="A80" s="74">
        <v>2016057</v>
      </c>
      <c r="B80" s="75">
        <v>42460</v>
      </c>
      <c r="C80" s="114">
        <f t="shared" si="2"/>
        <v>2016</v>
      </c>
      <c r="D80" s="74" t="s">
        <v>51</v>
      </c>
      <c r="E80" s="74" t="s">
        <v>12</v>
      </c>
      <c r="F80" s="74" t="s">
        <v>148</v>
      </c>
      <c r="G80" s="74" t="s">
        <v>233</v>
      </c>
      <c r="H80" s="101" t="s">
        <v>132</v>
      </c>
      <c r="I80" s="74" t="s">
        <v>199</v>
      </c>
      <c r="J80" s="217" t="s">
        <v>39</v>
      </c>
    </row>
    <row r="81" spans="1:10" hidden="1" x14ac:dyDescent="0.25">
      <c r="A81" s="107">
        <v>2016060</v>
      </c>
      <c r="B81" s="108">
        <v>42480</v>
      </c>
      <c r="C81" s="132">
        <f t="shared" si="2"/>
        <v>2016</v>
      </c>
      <c r="D81" s="107" t="s">
        <v>280</v>
      </c>
      <c r="E81" s="107" t="s">
        <v>52</v>
      </c>
      <c r="F81" s="107" t="s">
        <v>119</v>
      </c>
      <c r="G81" s="107" t="s">
        <v>281</v>
      </c>
      <c r="H81" s="109" t="s">
        <v>261</v>
      </c>
      <c r="I81" s="107" t="s">
        <v>282</v>
      </c>
      <c r="J81" s="204" t="s">
        <v>17</v>
      </c>
    </row>
    <row r="82" spans="1:10" hidden="1" x14ac:dyDescent="0.25">
      <c r="A82" s="74">
        <v>2016062</v>
      </c>
      <c r="B82" s="75">
        <v>42491</v>
      </c>
      <c r="C82" s="114">
        <f t="shared" si="2"/>
        <v>2016</v>
      </c>
      <c r="D82" s="74" t="s">
        <v>62</v>
      </c>
      <c r="E82" s="74" t="s">
        <v>12</v>
      </c>
      <c r="F82" s="74" t="s">
        <v>209</v>
      </c>
      <c r="G82" s="74" t="s">
        <v>283</v>
      </c>
      <c r="H82" s="101" t="s">
        <v>60</v>
      </c>
      <c r="I82" s="74" t="s">
        <v>89</v>
      </c>
      <c r="J82" s="217" t="s">
        <v>90</v>
      </c>
    </row>
    <row r="83" spans="1:10" hidden="1" x14ac:dyDescent="0.25">
      <c r="A83" s="74">
        <v>2016063</v>
      </c>
      <c r="B83" s="75">
        <v>42486</v>
      </c>
      <c r="C83" s="114">
        <f t="shared" si="2"/>
        <v>2016</v>
      </c>
      <c r="D83" s="74" t="s">
        <v>284</v>
      </c>
      <c r="E83" s="74" t="s">
        <v>12</v>
      </c>
      <c r="F83" s="74" t="s">
        <v>285</v>
      </c>
      <c r="G83" s="74" t="s">
        <v>286</v>
      </c>
      <c r="H83" s="101" t="s">
        <v>43</v>
      </c>
      <c r="I83" s="74" t="s">
        <v>287</v>
      </c>
      <c r="J83" s="217" t="s">
        <v>17</v>
      </c>
    </row>
    <row r="84" spans="1:10" hidden="1" x14ac:dyDescent="0.25">
      <c r="A84" s="74">
        <v>2016064</v>
      </c>
      <c r="B84" s="75">
        <v>42491</v>
      </c>
      <c r="C84" s="114">
        <f t="shared" si="2"/>
        <v>2016</v>
      </c>
      <c r="D84" s="74" t="s">
        <v>21</v>
      </c>
      <c r="E84" s="74" t="s">
        <v>12</v>
      </c>
      <c r="F84" s="74" t="s">
        <v>288</v>
      </c>
      <c r="G84" s="74" t="s">
        <v>289</v>
      </c>
      <c r="H84" s="101" t="s">
        <v>290</v>
      </c>
      <c r="I84" s="74" t="s">
        <v>71</v>
      </c>
      <c r="J84" s="217" t="s">
        <v>39</v>
      </c>
    </row>
    <row r="85" spans="1:10" hidden="1" x14ac:dyDescent="0.25">
      <c r="A85" s="74">
        <v>2016067</v>
      </c>
      <c r="B85" s="75">
        <v>42493</v>
      </c>
      <c r="C85" s="114">
        <f t="shared" si="2"/>
        <v>2016</v>
      </c>
      <c r="D85" s="74" t="s">
        <v>62</v>
      </c>
      <c r="E85" s="74" t="s">
        <v>12</v>
      </c>
      <c r="F85" s="74" t="s">
        <v>291</v>
      </c>
      <c r="G85" s="74" t="s">
        <v>225</v>
      </c>
      <c r="H85" s="101" t="s">
        <v>88</v>
      </c>
      <c r="I85" s="74" t="s">
        <v>89</v>
      </c>
      <c r="J85" s="217" t="s">
        <v>39</v>
      </c>
    </row>
    <row r="86" spans="1:10" hidden="1" x14ac:dyDescent="0.25">
      <c r="A86" s="74">
        <v>2016073</v>
      </c>
      <c r="B86" s="75">
        <v>42498</v>
      </c>
      <c r="C86" s="114">
        <f t="shared" si="2"/>
        <v>2016</v>
      </c>
      <c r="D86" s="74" t="s">
        <v>21</v>
      </c>
      <c r="E86" s="74" t="s">
        <v>12</v>
      </c>
      <c r="F86" s="74" t="s">
        <v>86</v>
      </c>
      <c r="G86" s="74" t="s">
        <v>292</v>
      </c>
      <c r="H86" s="101" t="s">
        <v>293</v>
      </c>
      <c r="I86" s="74" t="s">
        <v>89</v>
      </c>
      <c r="J86" s="217" t="s">
        <v>39</v>
      </c>
    </row>
    <row r="87" spans="1:10" hidden="1" x14ac:dyDescent="0.25">
      <c r="A87" s="74">
        <v>2016075</v>
      </c>
      <c r="B87" s="75">
        <v>42484</v>
      </c>
      <c r="C87" s="114">
        <f t="shared" si="2"/>
        <v>2016</v>
      </c>
      <c r="D87" s="74" t="s">
        <v>104</v>
      </c>
      <c r="E87" s="74" t="s">
        <v>12</v>
      </c>
      <c r="F87" s="74" t="s">
        <v>294</v>
      </c>
      <c r="G87" s="74" t="s">
        <v>295</v>
      </c>
      <c r="H87" s="101" t="s">
        <v>80</v>
      </c>
      <c r="I87" s="74" t="s">
        <v>296</v>
      </c>
      <c r="J87" s="217" t="s">
        <v>39</v>
      </c>
    </row>
    <row r="88" spans="1:10" hidden="1" x14ac:dyDescent="0.25">
      <c r="A88" s="74">
        <v>2016077</v>
      </c>
      <c r="B88" s="75">
        <v>42505</v>
      </c>
      <c r="C88" s="114">
        <f t="shared" si="2"/>
        <v>2016</v>
      </c>
      <c r="D88" s="74" t="s">
        <v>118</v>
      </c>
      <c r="E88" s="74" t="s">
        <v>12</v>
      </c>
      <c r="F88" s="74" t="s">
        <v>297</v>
      </c>
      <c r="G88" s="74" t="s">
        <v>298</v>
      </c>
      <c r="H88" s="101" t="s">
        <v>275</v>
      </c>
      <c r="I88" s="74" t="s">
        <v>299</v>
      </c>
      <c r="J88" s="217" t="s">
        <v>17</v>
      </c>
    </row>
    <row r="89" spans="1:10" hidden="1" x14ac:dyDescent="0.25">
      <c r="A89" s="74">
        <v>2016078</v>
      </c>
      <c r="B89" s="75">
        <v>42493</v>
      </c>
      <c r="C89" s="114">
        <f t="shared" si="2"/>
        <v>2016</v>
      </c>
      <c r="D89" s="74" t="s">
        <v>196</v>
      </c>
      <c r="E89" s="74" t="s">
        <v>12</v>
      </c>
      <c r="F89" s="74" t="s">
        <v>300</v>
      </c>
      <c r="G89" s="74" t="s">
        <v>301</v>
      </c>
      <c r="H89" s="101" t="s">
        <v>213</v>
      </c>
      <c r="I89" s="74" t="s">
        <v>199</v>
      </c>
      <c r="J89" s="217" t="s">
        <v>90</v>
      </c>
    </row>
    <row r="90" spans="1:10" hidden="1" x14ac:dyDescent="0.25">
      <c r="A90" s="74">
        <v>2016079</v>
      </c>
      <c r="B90" s="75">
        <v>42505</v>
      </c>
      <c r="C90" s="114">
        <f t="shared" si="2"/>
        <v>2016</v>
      </c>
      <c r="D90" s="74" t="s">
        <v>302</v>
      </c>
      <c r="E90" s="74" t="s">
        <v>12</v>
      </c>
      <c r="F90" s="74" t="s">
        <v>303</v>
      </c>
      <c r="G90" s="74" t="s">
        <v>258</v>
      </c>
      <c r="H90" s="101" t="s">
        <v>270</v>
      </c>
      <c r="I90" s="74" t="s">
        <v>141</v>
      </c>
      <c r="J90" s="217" t="s">
        <v>90</v>
      </c>
    </row>
    <row r="91" spans="1:10" hidden="1" x14ac:dyDescent="0.25">
      <c r="A91" s="74">
        <v>2016089</v>
      </c>
      <c r="B91" s="75">
        <v>42512</v>
      </c>
      <c r="C91" s="114">
        <f t="shared" si="2"/>
        <v>2016</v>
      </c>
      <c r="D91" s="74" t="s">
        <v>21</v>
      </c>
      <c r="E91" s="74" t="s">
        <v>12</v>
      </c>
      <c r="F91" s="74" t="s">
        <v>209</v>
      </c>
      <c r="G91" s="74" t="s">
        <v>235</v>
      </c>
      <c r="H91" s="101" t="s">
        <v>304</v>
      </c>
      <c r="I91" s="74" t="s">
        <v>89</v>
      </c>
      <c r="J91" s="217" t="s">
        <v>39</v>
      </c>
    </row>
    <row r="92" spans="1:10" hidden="1" x14ac:dyDescent="0.25">
      <c r="A92" s="74">
        <v>2016095</v>
      </c>
      <c r="B92" s="75">
        <v>42511</v>
      </c>
      <c r="C92" s="114">
        <f t="shared" si="2"/>
        <v>2016</v>
      </c>
      <c r="D92" s="74" t="s">
        <v>21</v>
      </c>
      <c r="E92" s="74" t="s">
        <v>12</v>
      </c>
      <c r="F92" s="74" t="s">
        <v>209</v>
      </c>
      <c r="G92" s="74" t="s">
        <v>74</v>
      </c>
      <c r="H92" s="101" t="s">
        <v>37</v>
      </c>
      <c r="I92" s="74" t="s">
        <v>89</v>
      </c>
      <c r="J92" s="217" t="s">
        <v>90</v>
      </c>
    </row>
    <row r="93" spans="1:10" hidden="1" x14ac:dyDescent="0.25">
      <c r="A93" s="74">
        <v>2016099</v>
      </c>
      <c r="B93" s="75">
        <v>42528</v>
      </c>
      <c r="C93" s="114">
        <f t="shared" si="2"/>
        <v>2016</v>
      </c>
      <c r="D93" s="74" t="s">
        <v>62</v>
      </c>
      <c r="E93" s="74" t="s">
        <v>12</v>
      </c>
      <c r="F93" s="74" t="s">
        <v>53</v>
      </c>
      <c r="G93" s="74" t="s">
        <v>305</v>
      </c>
      <c r="H93" s="101" t="s">
        <v>25</v>
      </c>
      <c r="I93" s="74" t="s">
        <v>89</v>
      </c>
      <c r="J93" s="217" t="s">
        <v>39</v>
      </c>
    </row>
    <row r="94" spans="1:10" hidden="1" x14ac:dyDescent="0.25">
      <c r="A94" s="107">
        <v>2016100</v>
      </c>
      <c r="B94" s="108">
        <v>42519</v>
      </c>
      <c r="C94" s="132">
        <f t="shared" si="2"/>
        <v>2016</v>
      </c>
      <c r="D94" s="107" t="s">
        <v>104</v>
      </c>
      <c r="E94" s="107" t="s">
        <v>29</v>
      </c>
      <c r="F94" s="107" t="s">
        <v>306</v>
      </c>
      <c r="G94" s="107" t="s">
        <v>307</v>
      </c>
      <c r="H94" s="109" t="s">
        <v>308</v>
      </c>
      <c r="I94" s="107" t="s">
        <v>309</v>
      </c>
      <c r="J94" s="204" t="s">
        <v>27</v>
      </c>
    </row>
    <row r="95" spans="1:10" hidden="1" x14ac:dyDescent="0.25">
      <c r="A95" s="107">
        <v>2016101</v>
      </c>
      <c r="B95" s="108">
        <v>42530</v>
      </c>
      <c r="C95" s="132">
        <f t="shared" si="2"/>
        <v>2016</v>
      </c>
      <c r="D95" s="107" t="s">
        <v>62</v>
      </c>
      <c r="E95" s="107" t="s">
        <v>22</v>
      </c>
      <c r="F95" s="107" t="s">
        <v>228</v>
      </c>
      <c r="G95" s="107" t="s">
        <v>310</v>
      </c>
      <c r="H95" s="109" t="s">
        <v>311</v>
      </c>
      <c r="I95" s="107" t="s">
        <v>56</v>
      </c>
      <c r="J95" s="204" t="s">
        <v>27</v>
      </c>
    </row>
    <row r="96" spans="1:10" hidden="1" x14ac:dyDescent="0.25">
      <c r="A96" s="107">
        <v>2016104</v>
      </c>
      <c r="B96" s="108">
        <v>42538</v>
      </c>
      <c r="C96" s="132">
        <f t="shared" si="2"/>
        <v>2016</v>
      </c>
      <c r="D96" s="107" t="s">
        <v>21</v>
      </c>
      <c r="E96" s="107" t="s">
        <v>22</v>
      </c>
      <c r="F96" s="107" t="s">
        <v>234</v>
      </c>
      <c r="G96" s="107" t="s">
        <v>312</v>
      </c>
      <c r="H96" s="109" t="s">
        <v>60</v>
      </c>
      <c r="I96" s="107" t="s">
        <v>71</v>
      </c>
      <c r="J96" s="204" t="s">
        <v>90</v>
      </c>
    </row>
    <row r="97" spans="1:19" hidden="1" x14ac:dyDescent="0.25">
      <c r="A97" s="107">
        <v>2016106</v>
      </c>
      <c r="B97" s="108">
        <v>42539</v>
      </c>
      <c r="C97" s="132">
        <f t="shared" si="2"/>
        <v>2016</v>
      </c>
      <c r="D97" s="107" t="s">
        <v>118</v>
      </c>
      <c r="E97" s="107" t="s">
        <v>29</v>
      </c>
      <c r="F97" s="107" t="s">
        <v>313</v>
      </c>
      <c r="G97" s="107" t="s">
        <v>314</v>
      </c>
      <c r="H97" s="109" t="s">
        <v>37</v>
      </c>
      <c r="I97" s="107" t="s">
        <v>61</v>
      </c>
      <c r="J97" s="204" t="s">
        <v>39</v>
      </c>
    </row>
    <row r="98" spans="1:19" s="112" customFormat="1" hidden="1" x14ac:dyDescent="0.25">
      <c r="A98" s="74">
        <v>2016107</v>
      </c>
      <c r="B98" s="75">
        <v>42540</v>
      </c>
      <c r="C98" s="114">
        <f t="shared" si="2"/>
        <v>2016</v>
      </c>
      <c r="D98" s="74" t="s">
        <v>169</v>
      </c>
      <c r="E98" s="74" t="s">
        <v>12</v>
      </c>
      <c r="F98" s="74" t="s">
        <v>86</v>
      </c>
      <c r="G98" s="74" t="s">
        <v>315</v>
      </c>
      <c r="H98" s="101" t="s">
        <v>213</v>
      </c>
      <c r="I98" s="74" t="s">
        <v>133</v>
      </c>
      <c r="J98" s="217" t="s">
        <v>90</v>
      </c>
      <c r="L98"/>
      <c r="M98"/>
      <c r="N98"/>
      <c r="O98"/>
      <c r="P98"/>
      <c r="Q98"/>
      <c r="R98"/>
      <c r="S98"/>
    </row>
    <row r="99" spans="1:19" hidden="1" x14ac:dyDescent="0.25">
      <c r="A99" s="103">
        <v>2016110</v>
      </c>
      <c r="B99" s="113">
        <v>42541</v>
      </c>
      <c r="C99" s="114">
        <f t="shared" si="2"/>
        <v>2016</v>
      </c>
      <c r="D99" s="103" t="s">
        <v>280</v>
      </c>
      <c r="E99" s="74" t="s">
        <v>12</v>
      </c>
      <c r="F99" s="74" t="s">
        <v>126</v>
      </c>
      <c r="G99" s="74" t="s">
        <v>316</v>
      </c>
      <c r="H99" s="115" t="s">
        <v>230</v>
      </c>
      <c r="I99" s="103" t="s">
        <v>89</v>
      </c>
      <c r="J99" s="217" t="s">
        <v>39</v>
      </c>
    </row>
    <row r="100" spans="1:19" hidden="1" x14ac:dyDescent="0.25">
      <c r="A100" s="107">
        <v>2016113</v>
      </c>
      <c r="B100" s="108">
        <v>42542</v>
      </c>
      <c r="C100" s="132">
        <f t="shared" si="2"/>
        <v>2016</v>
      </c>
      <c r="D100" s="107" t="s">
        <v>182</v>
      </c>
      <c r="E100" s="107" t="s">
        <v>29</v>
      </c>
      <c r="F100" s="107" t="s">
        <v>317</v>
      </c>
      <c r="G100" s="107" t="s">
        <v>183</v>
      </c>
      <c r="H100" s="109" t="s">
        <v>318</v>
      </c>
      <c r="I100" s="107" t="s">
        <v>248</v>
      </c>
      <c r="J100" s="204" t="s">
        <v>39</v>
      </c>
    </row>
    <row r="101" spans="1:19" hidden="1" x14ac:dyDescent="0.25">
      <c r="A101" s="74">
        <v>2016114</v>
      </c>
      <c r="B101" s="75">
        <v>42544</v>
      </c>
      <c r="C101" s="114">
        <f t="shared" si="2"/>
        <v>2016</v>
      </c>
      <c r="D101" s="74" t="s">
        <v>319</v>
      </c>
      <c r="E101" s="74" t="s">
        <v>12</v>
      </c>
      <c r="F101" s="74" t="s">
        <v>165</v>
      </c>
      <c r="G101" s="74" t="s">
        <v>320</v>
      </c>
      <c r="H101" s="101" t="s">
        <v>321</v>
      </c>
      <c r="I101" s="74" t="s">
        <v>168</v>
      </c>
      <c r="J101" s="217" t="s">
        <v>39</v>
      </c>
    </row>
    <row r="102" spans="1:19" hidden="1" x14ac:dyDescent="0.25">
      <c r="A102" s="74">
        <v>2016119</v>
      </c>
      <c r="B102" s="75">
        <v>42546</v>
      </c>
      <c r="C102" s="114">
        <f t="shared" si="2"/>
        <v>2016</v>
      </c>
      <c r="D102" s="74" t="s">
        <v>322</v>
      </c>
      <c r="E102" s="74" t="s">
        <v>12</v>
      </c>
      <c r="F102" s="74" t="s">
        <v>209</v>
      </c>
      <c r="G102" s="74" t="s">
        <v>323</v>
      </c>
      <c r="H102" s="101" t="s">
        <v>213</v>
      </c>
      <c r="I102" s="74" t="s">
        <v>324</v>
      </c>
      <c r="J102" s="217" t="s">
        <v>90</v>
      </c>
    </row>
    <row r="103" spans="1:19" hidden="1" x14ac:dyDescent="0.25">
      <c r="A103" s="74">
        <v>2016122</v>
      </c>
      <c r="B103" s="75">
        <v>42549</v>
      </c>
      <c r="C103" s="114">
        <f t="shared" si="2"/>
        <v>2016</v>
      </c>
      <c r="D103" s="74" t="s">
        <v>325</v>
      </c>
      <c r="E103" s="74" t="s">
        <v>12</v>
      </c>
      <c r="F103" s="74" t="s">
        <v>326</v>
      </c>
      <c r="G103" s="74" t="s">
        <v>305</v>
      </c>
      <c r="H103" s="101" t="s">
        <v>70</v>
      </c>
      <c r="I103" s="74" t="s">
        <v>327</v>
      </c>
      <c r="J103" s="217" t="s">
        <v>17</v>
      </c>
    </row>
    <row r="104" spans="1:19" hidden="1" x14ac:dyDescent="0.25">
      <c r="A104" s="74">
        <v>2016123</v>
      </c>
      <c r="B104" s="75">
        <v>42549</v>
      </c>
      <c r="C104" s="114">
        <f t="shared" si="2"/>
        <v>2016</v>
      </c>
      <c r="D104" s="74" t="s">
        <v>328</v>
      </c>
      <c r="E104" s="74" t="s">
        <v>12</v>
      </c>
      <c r="F104" s="74" t="s">
        <v>150</v>
      </c>
      <c r="G104" s="74" t="s">
        <v>329</v>
      </c>
      <c r="H104" s="101" t="s">
        <v>330</v>
      </c>
      <c r="I104" s="74" t="s">
        <v>89</v>
      </c>
      <c r="J104" s="217" t="s">
        <v>39</v>
      </c>
    </row>
    <row r="105" spans="1:19" hidden="1" x14ac:dyDescent="0.25">
      <c r="A105" s="74">
        <v>2016128</v>
      </c>
      <c r="B105" s="75">
        <v>42544</v>
      </c>
      <c r="C105" s="114">
        <f t="shared" si="2"/>
        <v>2016</v>
      </c>
      <c r="D105" s="74" t="s">
        <v>331</v>
      </c>
      <c r="E105" s="74" t="s">
        <v>12</v>
      </c>
      <c r="F105" s="74" t="s">
        <v>209</v>
      </c>
      <c r="G105" s="74" t="s">
        <v>281</v>
      </c>
      <c r="H105" s="101" t="s">
        <v>65</v>
      </c>
      <c r="I105" s="74" t="s">
        <v>89</v>
      </c>
      <c r="J105" s="217" t="s">
        <v>39</v>
      </c>
    </row>
    <row r="106" spans="1:19" hidden="1" x14ac:dyDescent="0.25">
      <c r="A106" s="103">
        <v>2016133</v>
      </c>
      <c r="B106" s="75">
        <v>42563</v>
      </c>
      <c r="C106" s="114">
        <f t="shared" si="2"/>
        <v>2016</v>
      </c>
      <c r="D106" s="74" t="s">
        <v>21</v>
      </c>
      <c r="E106" s="74" t="s">
        <v>12</v>
      </c>
      <c r="F106" s="74" t="s">
        <v>306</v>
      </c>
      <c r="G106" s="74" t="s">
        <v>332</v>
      </c>
      <c r="H106" s="101" t="s">
        <v>60</v>
      </c>
      <c r="I106" s="74" t="s">
        <v>333</v>
      </c>
      <c r="J106" s="217" t="s">
        <v>90</v>
      </c>
    </row>
    <row r="107" spans="1:19" hidden="1" x14ac:dyDescent="0.25">
      <c r="A107" s="74">
        <v>2016137</v>
      </c>
      <c r="B107" s="75">
        <v>42568</v>
      </c>
      <c r="C107" s="114">
        <f t="shared" si="2"/>
        <v>2016</v>
      </c>
      <c r="D107" s="74" t="s">
        <v>21</v>
      </c>
      <c r="E107" s="74" t="s">
        <v>12</v>
      </c>
      <c r="F107" s="74" t="s">
        <v>291</v>
      </c>
      <c r="G107" s="74" t="s">
        <v>283</v>
      </c>
      <c r="H107" s="101" t="s">
        <v>98</v>
      </c>
      <c r="I107" s="74" t="s">
        <v>89</v>
      </c>
      <c r="J107" s="217" t="s">
        <v>39</v>
      </c>
    </row>
    <row r="108" spans="1:19" hidden="1" x14ac:dyDescent="0.25">
      <c r="A108" s="74">
        <v>2016138</v>
      </c>
      <c r="B108" s="75">
        <v>42569</v>
      </c>
      <c r="C108" s="114">
        <f t="shared" si="2"/>
        <v>2016</v>
      </c>
      <c r="D108" s="74" t="s">
        <v>334</v>
      </c>
      <c r="E108" s="74" t="s">
        <v>12</v>
      </c>
      <c r="F108" s="74" t="s">
        <v>335</v>
      </c>
      <c r="G108" s="74" t="s">
        <v>336</v>
      </c>
      <c r="H108" s="101" t="s">
        <v>293</v>
      </c>
      <c r="I108" s="74" t="s">
        <v>337</v>
      </c>
      <c r="J108" s="217" t="s">
        <v>39</v>
      </c>
    </row>
    <row r="109" spans="1:19" hidden="1" x14ac:dyDescent="0.25">
      <c r="A109" s="74">
        <v>2016139</v>
      </c>
      <c r="B109" s="75">
        <v>42569</v>
      </c>
      <c r="C109" s="114">
        <f t="shared" si="2"/>
        <v>2016</v>
      </c>
      <c r="D109" s="74" t="s">
        <v>226</v>
      </c>
      <c r="E109" s="74" t="s">
        <v>12</v>
      </c>
      <c r="F109" s="74" t="s">
        <v>143</v>
      </c>
      <c r="G109" s="74" t="s">
        <v>338</v>
      </c>
      <c r="H109" s="101" t="s">
        <v>263</v>
      </c>
      <c r="I109" s="74" t="s">
        <v>89</v>
      </c>
      <c r="J109" s="217" t="s">
        <v>90</v>
      </c>
    </row>
    <row r="110" spans="1:19" hidden="1" x14ac:dyDescent="0.25">
      <c r="A110" s="74">
        <v>2016142</v>
      </c>
      <c r="B110" s="75">
        <v>42567</v>
      </c>
      <c r="C110" s="114">
        <f t="shared" si="2"/>
        <v>2016</v>
      </c>
      <c r="D110" s="74" t="s">
        <v>62</v>
      </c>
      <c r="E110" s="74" t="s">
        <v>12</v>
      </c>
      <c r="F110" s="74" t="s">
        <v>209</v>
      </c>
      <c r="G110" s="74" t="s">
        <v>339</v>
      </c>
      <c r="H110" s="101" t="s">
        <v>263</v>
      </c>
      <c r="I110" s="74" t="s">
        <v>89</v>
      </c>
      <c r="J110" s="217" t="s">
        <v>90</v>
      </c>
    </row>
    <row r="111" spans="1:19" hidden="1" x14ac:dyDescent="0.25">
      <c r="A111" s="107">
        <v>2016146</v>
      </c>
      <c r="B111" s="108">
        <v>42568</v>
      </c>
      <c r="C111" s="132">
        <f t="shared" si="2"/>
        <v>2016</v>
      </c>
      <c r="D111" s="107" t="s">
        <v>118</v>
      </c>
      <c r="E111" s="107" t="s">
        <v>29</v>
      </c>
      <c r="F111" s="107" t="s">
        <v>143</v>
      </c>
      <c r="G111" s="107" t="s">
        <v>340</v>
      </c>
      <c r="H111" s="109" t="s">
        <v>128</v>
      </c>
      <c r="I111" s="107" t="s">
        <v>341</v>
      </c>
      <c r="J111" s="204" t="s">
        <v>17</v>
      </c>
    </row>
    <row r="112" spans="1:19" hidden="1" x14ac:dyDescent="0.25">
      <c r="A112" s="107">
        <v>2016154</v>
      </c>
      <c r="B112" s="108">
        <v>42577</v>
      </c>
      <c r="C112" s="132">
        <f t="shared" si="2"/>
        <v>2016</v>
      </c>
      <c r="D112" s="107" t="s">
        <v>182</v>
      </c>
      <c r="E112" s="107" t="s">
        <v>29</v>
      </c>
      <c r="F112" s="107" t="s">
        <v>342</v>
      </c>
      <c r="G112" s="107" t="s">
        <v>343</v>
      </c>
      <c r="H112" s="109" t="s">
        <v>181</v>
      </c>
      <c r="I112" s="107" t="s">
        <v>184</v>
      </c>
      <c r="J112" s="204" t="s">
        <v>17</v>
      </c>
    </row>
    <row r="113" spans="1:12" hidden="1" x14ac:dyDescent="0.25">
      <c r="A113" s="74">
        <v>2016158</v>
      </c>
      <c r="B113" s="75">
        <v>42571</v>
      </c>
      <c r="C113" s="114">
        <f t="shared" si="2"/>
        <v>2016</v>
      </c>
      <c r="D113" s="74" t="s">
        <v>206</v>
      </c>
      <c r="E113" s="74" t="s">
        <v>12</v>
      </c>
      <c r="F113" s="74" t="s">
        <v>83</v>
      </c>
      <c r="G113" s="74" t="s">
        <v>344</v>
      </c>
      <c r="H113" s="101" t="s">
        <v>345</v>
      </c>
      <c r="I113" s="74" t="s">
        <v>184</v>
      </c>
      <c r="J113" s="217" t="s">
        <v>90</v>
      </c>
    </row>
    <row r="114" spans="1:12" hidden="1" x14ac:dyDescent="0.25">
      <c r="A114" s="74">
        <v>2016161</v>
      </c>
      <c r="B114" s="75">
        <v>42586</v>
      </c>
      <c r="C114" s="114">
        <f t="shared" si="2"/>
        <v>2016</v>
      </c>
      <c r="D114" s="74" t="s">
        <v>62</v>
      </c>
      <c r="E114" s="74" t="s">
        <v>12</v>
      </c>
      <c r="F114" s="74" t="s">
        <v>119</v>
      </c>
      <c r="G114" s="74" t="s">
        <v>346</v>
      </c>
      <c r="H114" s="101" t="s">
        <v>55</v>
      </c>
      <c r="I114" s="74" t="s">
        <v>347</v>
      </c>
      <c r="J114" s="217" t="s">
        <v>90</v>
      </c>
    </row>
    <row r="115" spans="1:12" hidden="1" x14ac:dyDescent="0.25">
      <c r="A115" s="74">
        <v>2016163</v>
      </c>
      <c r="B115" s="75">
        <v>42590</v>
      </c>
      <c r="C115" s="114">
        <f t="shared" si="2"/>
        <v>2016</v>
      </c>
      <c r="D115" s="74" t="s">
        <v>182</v>
      </c>
      <c r="E115" s="74" t="s">
        <v>12</v>
      </c>
      <c r="F115" s="74" t="s">
        <v>348</v>
      </c>
      <c r="G115" s="74" t="s">
        <v>247</v>
      </c>
      <c r="H115" s="101" t="s">
        <v>112</v>
      </c>
      <c r="I115" s="74" t="s">
        <v>248</v>
      </c>
      <c r="J115" s="217" t="s">
        <v>17</v>
      </c>
    </row>
    <row r="116" spans="1:12" hidden="1" x14ac:dyDescent="0.25">
      <c r="A116" s="74">
        <v>2016164</v>
      </c>
      <c r="B116" s="75">
        <v>42571</v>
      </c>
      <c r="C116" s="114">
        <f t="shared" si="2"/>
        <v>2016</v>
      </c>
      <c r="D116" s="74" t="s">
        <v>349</v>
      </c>
      <c r="E116" s="74" t="s">
        <v>12</v>
      </c>
      <c r="F116" s="74" t="s">
        <v>257</v>
      </c>
      <c r="G116" s="74" t="s">
        <v>350</v>
      </c>
      <c r="H116" s="101" t="s">
        <v>15</v>
      </c>
      <c r="I116" s="74" t="s">
        <v>141</v>
      </c>
      <c r="J116" s="217" t="s">
        <v>90</v>
      </c>
    </row>
    <row r="117" spans="1:12" hidden="1" x14ac:dyDescent="0.25">
      <c r="A117" s="107">
        <v>2016167</v>
      </c>
      <c r="B117" s="108">
        <v>42594</v>
      </c>
      <c r="C117" s="132">
        <f t="shared" si="2"/>
        <v>2016</v>
      </c>
      <c r="D117" s="107" t="s">
        <v>62</v>
      </c>
      <c r="E117" s="107" t="s">
        <v>29</v>
      </c>
      <c r="F117" s="107" t="s">
        <v>68</v>
      </c>
      <c r="G117" s="107" t="s">
        <v>316</v>
      </c>
      <c r="H117" s="109" t="s">
        <v>124</v>
      </c>
      <c r="I117" s="107" t="s">
        <v>71</v>
      </c>
      <c r="J117" s="204" t="s">
        <v>17</v>
      </c>
    </row>
    <row r="118" spans="1:12" hidden="1" x14ac:dyDescent="0.25">
      <c r="A118" s="74">
        <v>2016168</v>
      </c>
      <c r="B118" s="75">
        <v>42594</v>
      </c>
      <c r="C118" s="114">
        <f t="shared" si="2"/>
        <v>2016</v>
      </c>
      <c r="D118" s="74" t="s">
        <v>21</v>
      </c>
      <c r="E118" s="74" t="s">
        <v>12</v>
      </c>
      <c r="F118" s="74" t="s">
        <v>131</v>
      </c>
      <c r="G118" s="74" t="s">
        <v>329</v>
      </c>
      <c r="H118" s="101" t="s">
        <v>263</v>
      </c>
      <c r="I118" s="74" t="s">
        <v>89</v>
      </c>
      <c r="J118" s="217" t="s">
        <v>17</v>
      </c>
    </row>
    <row r="119" spans="1:12" hidden="1" x14ac:dyDescent="0.25">
      <c r="A119" s="74">
        <v>2016172</v>
      </c>
      <c r="B119" s="75">
        <v>42597</v>
      </c>
      <c r="C119" s="114">
        <f t="shared" si="2"/>
        <v>2016</v>
      </c>
      <c r="D119" s="74" t="s">
        <v>62</v>
      </c>
      <c r="E119" s="74" t="s">
        <v>12</v>
      </c>
      <c r="F119" s="74" t="s">
        <v>351</v>
      </c>
      <c r="G119" s="74" t="s">
        <v>262</v>
      </c>
      <c r="H119" s="101" t="s">
        <v>230</v>
      </c>
      <c r="I119" s="74" t="s">
        <v>352</v>
      </c>
      <c r="J119" s="217" t="s">
        <v>90</v>
      </c>
    </row>
    <row r="120" spans="1:12" hidden="1" x14ac:dyDescent="0.25">
      <c r="A120" s="107">
        <v>2016176</v>
      </c>
      <c r="B120" s="108">
        <v>42605</v>
      </c>
      <c r="C120" s="132">
        <f t="shared" si="2"/>
        <v>2016</v>
      </c>
      <c r="D120" s="107" t="s">
        <v>62</v>
      </c>
      <c r="E120" s="107" t="s">
        <v>22</v>
      </c>
      <c r="F120" s="107" t="s">
        <v>209</v>
      </c>
      <c r="G120" s="107" t="s">
        <v>204</v>
      </c>
      <c r="H120" s="109" t="s">
        <v>140</v>
      </c>
      <c r="I120" s="107" t="s">
        <v>89</v>
      </c>
      <c r="J120" s="204" t="s">
        <v>90</v>
      </c>
    </row>
    <row r="121" spans="1:12" hidden="1" x14ac:dyDescent="0.25">
      <c r="A121" s="107">
        <v>2016183</v>
      </c>
      <c r="B121" s="108">
        <v>42607</v>
      </c>
      <c r="C121" s="132">
        <f t="shared" si="2"/>
        <v>2016</v>
      </c>
      <c r="D121" s="107" t="s">
        <v>226</v>
      </c>
      <c r="E121" s="107" t="s">
        <v>52</v>
      </c>
      <c r="F121" s="107" t="s">
        <v>46</v>
      </c>
      <c r="G121" s="107" t="s">
        <v>353</v>
      </c>
      <c r="H121" s="109" t="s">
        <v>354</v>
      </c>
      <c r="I121" s="107" t="s">
        <v>355</v>
      </c>
      <c r="J121" s="204" t="s">
        <v>17</v>
      </c>
    </row>
    <row r="122" spans="1:12" hidden="1" x14ac:dyDescent="0.25">
      <c r="A122" s="74">
        <v>2016185</v>
      </c>
      <c r="B122" s="75">
        <v>42608</v>
      </c>
      <c r="C122" s="114">
        <f t="shared" si="2"/>
        <v>2016</v>
      </c>
      <c r="D122" s="74" t="s">
        <v>356</v>
      </c>
      <c r="E122" s="74" t="s">
        <v>12</v>
      </c>
      <c r="F122" s="74" t="s">
        <v>203</v>
      </c>
      <c r="G122" s="74" t="s">
        <v>344</v>
      </c>
      <c r="H122" s="101" t="s">
        <v>232</v>
      </c>
      <c r="I122" s="74" t="s">
        <v>357</v>
      </c>
      <c r="J122" s="217" t="s">
        <v>90</v>
      </c>
    </row>
    <row r="123" spans="1:12" hidden="1" x14ac:dyDescent="0.25">
      <c r="A123" s="74">
        <v>2016189</v>
      </c>
      <c r="B123" s="75">
        <v>42609</v>
      </c>
      <c r="C123" s="114">
        <f t="shared" si="2"/>
        <v>2016</v>
      </c>
      <c r="D123" s="74" t="s">
        <v>67</v>
      </c>
      <c r="E123" s="74" t="s">
        <v>12</v>
      </c>
      <c r="F123" s="74" t="s">
        <v>358</v>
      </c>
      <c r="G123" s="74" t="s">
        <v>359</v>
      </c>
      <c r="H123" s="101" t="s">
        <v>65</v>
      </c>
      <c r="I123" s="74" t="s">
        <v>360</v>
      </c>
      <c r="J123" s="217" t="s">
        <v>39</v>
      </c>
    </row>
    <row r="124" spans="1:12" hidden="1" x14ac:dyDescent="0.25">
      <c r="A124" s="74">
        <v>2016192</v>
      </c>
      <c r="B124" s="75">
        <v>42597</v>
      </c>
      <c r="C124" s="114">
        <f t="shared" si="2"/>
        <v>2016</v>
      </c>
      <c r="D124" s="74" t="s">
        <v>182</v>
      </c>
      <c r="E124" s="74" t="s">
        <v>12</v>
      </c>
      <c r="F124" s="116" t="s">
        <v>19</v>
      </c>
      <c r="G124" s="74" t="s">
        <v>361</v>
      </c>
      <c r="H124" s="101" t="s">
        <v>112</v>
      </c>
      <c r="I124" s="74" t="s">
        <v>184</v>
      </c>
      <c r="J124" s="217" t="s">
        <v>39</v>
      </c>
    </row>
    <row r="125" spans="1:12" hidden="1" x14ac:dyDescent="0.25">
      <c r="A125" s="25">
        <v>2016194</v>
      </c>
      <c r="B125" s="80">
        <v>42611</v>
      </c>
      <c r="C125" s="132">
        <f t="shared" si="2"/>
        <v>2016</v>
      </c>
      <c r="D125" s="25" t="s">
        <v>67</v>
      </c>
      <c r="E125" s="25" t="s">
        <v>22</v>
      </c>
      <c r="F125" s="25" t="s">
        <v>96</v>
      </c>
      <c r="G125" s="25" t="s">
        <v>362</v>
      </c>
      <c r="H125" s="92" t="s">
        <v>363</v>
      </c>
      <c r="I125" s="25" t="s">
        <v>89</v>
      </c>
      <c r="J125" s="211" t="s">
        <v>90</v>
      </c>
    </row>
    <row r="126" spans="1:12" hidden="1" x14ac:dyDescent="0.25">
      <c r="A126" s="107">
        <v>2016195</v>
      </c>
      <c r="B126" s="108">
        <v>42537</v>
      </c>
      <c r="C126" s="132">
        <f t="shared" si="2"/>
        <v>2016</v>
      </c>
      <c r="D126" s="107" t="s">
        <v>364</v>
      </c>
      <c r="E126" s="107" t="s">
        <v>52</v>
      </c>
      <c r="F126" s="107" t="s">
        <v>365</v>
      </c>
      <c r="G126" s="107" t="s">
        <v>262</v>
      </c>
      <c r="H126" s="109" t="s">
        <v>25</v>
      </c>
      <c r="I126" s="107" t="s">
        <v>366</v>
      </c>
      <c r="J126" s="204" t="s">
        <v>90</v>
      </c>
    </row>
    <row r="127" spans="1:12" hidden="1" x14ac:dyDescent="0.25">
      <c r="A127" s="74">
        <v>2016197</v>
      </c>
      <c r="B127" s="75">
        <v>42620</v>
      </c>
      <c r="C127" s="114">
        <f t="shared" si="2"/>
        <v>2016</v>
      </c>
      <c r="D127" s="74" t="s">
        <v>367</v>
      </c>
      <c r="E127" s="74" t="s">
        <v>12</v>
      </c>
      <c r="F127" s="74" t="s">
        <v>216</v>
      </c>
      <c r="G127" s="74" t="s">
        <v>368</v>
      </c>
      <c r="H127" s="101" t="s">
        <v>43</v>
      </c>
      <c r="I127" s="74" t="s">
        <v>195</v>
      </c>
      <c r="J127" s="217" t="s">
        <v>17</v>
      </c>
    </row>
    <row r="128" spans="1:12" hidden="1" x14ac:dyDescent="0.25">
      <c r="A128" s="107">
        <v>2016203</v>
      </c>
      <c r="B128" s="108">
        <v>42630</v>
      </c>
      <c r="C128" s="132">
        <f t="shared" si="2"/>
        <v>2016</v>
      </c>
      <c r="D128" s="107" t="s">
        <v>118</v>
      </c>
      <c r="E128" s="107" t="s">
        <v>29</v>
      </c>
      <c r="F128" s="107" t="s">
        <v>369</v>
      </c>
      <c r="G128" s="107" t="s">
        <v>368</v>
      </c>
      <c r="H128" s="109" t="s">
        <v>370</v>
      </c>
      <c r="I128" s="107" t="s">
        <v>371</v>
      </c>
      <c r="J128" s="204" t="s">
        <v>39</v>
      </c>
      <c r="L128" s="110"/>
    </row>
    <row r="129" spans="1:10" hidden="1" x14ac:dyDescent="0.25">
      <c r="A129" s="74">
        <v>2016204</v>
      </c>
      <c r="B129" s="75">
        <v>42619</v>
      </c>
      <c r="C129" s="114">
        <f t="shared" si="2"/>
        <v>2016</v>
      </c>
      <c r="D129" s="74" t="s">
        <v>62</v>
      </c>
      <c r="E129" s="74" t="s">
        <v>12</v>
      </c>
      <c r="F129" s="74" t="s">
        <v>234</v>
      </c>
      <c r="G129" s="74" t="s">
        <v>372</v>
      </c>
      <c r="H129" s="101" t="s">
        <v>213</v>
      </c>
      <c r="I129" s="74" t="s">
        <v>71</v>
      </c>
      <c r="J129" s="217" t="s">
        <v>39</v>
      </c>
    </row>
    <row r="130" spans="1:10" hidden="1" x14ac:dyDescent="0.25">
      <c r="A130" s="107">
        <v>2016205</v>
      </c>
      <c r="B130" s="108">
        <v>42620</v>
      </c>
      <c r="C130" s="132">
        <f t="shared" si="2"/>
        <v>2016</v>
      </c>
      <c r="D130" s="107" t="s">
        <v>373</v>
      </c>
      <c r="E130" s="107" t="s">
        <v>29</v>
      </c>
      <c r="F130" s="107" t="s">
        <v>374</v>
      </c>
      <c r="G130" s="107" t="s">
        <v>375</v>
      </c>
      <c r="H130" s="109" t="s">
        <v>376</v>
      </c>
      <c r="I130" s="107" t="s">
        <v>377</v>
      </c>
      <c r="J130" s="204" t="s">
        <v>39</v>
      </c>
    </row>
    <row r="131" spans="1:10" hidden="1" x14ac:dyDescent="0.25">
      <c r="A131" s="74">
        <v>2016211</v>
      </c>
      <c r="B131" s="75">
        <v>42645</v>
      </c>
      <c r="C131" s="114">
        <f t="shared" si="2"/>
        <v>2016</v>
      </c>
      <c r="D131" s="74" t="s">
        <v>378</v>
      </c>
      <c r="E131" s="74" t="s">
        <v>12</v>
      </c>
      <c r="F131" s="74" t="s">
        <v>379</v>
      </c>
      <c r="G131" s="74" t="s">
        <v>380</v>
      </c>
      <c r="H131" s="101" t="s">
        <v>381</v>
      </c>
      <c r="I131" s="74" t="s">
        <v>382</v>
      </c>
      <c r="J131" s="217" t="s">
        <v>17</v>
      </c>
    </row>
    <row r="132" spans="1:10" hidden="1" x14ac:dyDescent="0.25">
      <c r="A132" s="74">
        <v>2016213</v>
      </c>
      <c r="B132" s="75">
        <v>42644</v>
      </c>
      <c r="C132" s="114">
        <f t="shared" ref="C132:C195" si="3">YEAR(B132)</f>
        <v>2016</v>
      </c>
      <c r="D132" s="74" t="s">
        <v>196</v>
      </c>
      <c r="E132" s="74" t="s">
        <v>12</v>
      </c>
      <c r="F132" s="74" t="s">
        <v>383</v>
      </c>
      <c r="G132" s="74" t="s">
        <v>384</v>
      </c>
      <c r="H132" s="101" t="s">
        <v>230</v>
      </c>
      <c r="I132" s="74" t="s">
        <v>244</v>
      </c>
      <c r="J132" s="217" t="s">
        <v>90</v>
      </c>
    </row>
    <row r="133" spans="1:10" hidden="1" x14ac:dyDescent="0.25">
      <c r="A133" s="74">
        <v>2016217</v>
      </c>
      <c r="B133" s="75">
        <v>42650</v>
      </c>
      <c r="C133" s="114">
        <f t="shared" si="3"/>
        <v>2016</v>
      </c>
      <c r="D133" s="74" t="s">
        <v>21</v>
      </c>
      <c r="E133" s="74" t="s">
        <v>12</v>
      </c>
      <c r="F133" s="74" t="s">
        <v>385</v>
      </c>
      <c r="G133" s="74" t="s">
        <v>210</v>
      </c>
      <c r="H133" s="101" t="s">
        <v>386</v>
      </c>
      <c r="I133" s="74" t="s">
        <v>71</v>
      </c>
      <c r="J133" s="217" t="s">
        <v>17</v>
      </c>
    </row>
    <row r="134" spans="1:10" hidden="1" x14ac:dyDescent="0.25">
      <c r="A134" s="107">
        <v>2016222</v>
      </c>
      <c r="B134" s="108">
        <v>42660</v>
      </c>
      <c r="C134" s="132">
        <f t="shared" si="3"/>
        <v>2016</v>
      </c>
      <c r="D134" s="107" t="s">
        <v>387</v>
      </c>
      <c r="E134" s="107" t="s">
        <v>29</v>
      </c>
      <c r="F134" s="107" t="s">
        <v>203</v>
      </c>
      <c r="G134" s="107" t="s">
        <v>183</v>
      </c>
      <c r="H134" s="109" t="s">
        <v>388</v>
      </c>
      <c r="I134" s="107" t="s">
        <v>248</v>
      </c>
      <c r="J134" s="204" t="s">
        <v>39</v>
      </c>
    </row>
    <row r="135" spans="1:10" hidden="1" x14ac:dyDescent="0.25">
      <c r="A135" s="74">
        <v>2016225</v>
      </c>
      <c r="B135" s="75">
        <v>42666</v>
      </c>
      <c r="C135" s="114">
        <f t="shared" si="3"/>
        <v>2016</v>
      </c>
      <c r="D135" s="74" t="s">
        <v>28</v>
      </c>
      <c r="E135" s="74" t="s">
        <v>12</v>
      </c>
      <c r="F135" s="74" t="s">
        <v>389</v>
      </c>
      <c r="G135" s="74" t="s">
        <v>390</v>
      </c>
      <c r="H135" s="101" t="s">
        <v>177</v>
      </c>
      <c r="I135" s="74" t="s">
        <v>391</v>
      </c>
      <c r="J135" s="217" t="s">
        <v>50</v>
      </c>
    </row>
    <row r="136" spans="1:10" hidden="1" x14ac:dyDescent="0.25">
      <c r="A136" s="107">
        <v>2016226</v>
      </c>
      <c r="B136" s="108">
        <v>42664</v>
      </c>
      <c r="C136" s="132">
        <f t="shared" si="3"/>
        <v>2016</v>
      </c>
      <c r="D136" s="107" t="s">
        <v>367</v>
      </c>
      <c r="E136" s="107" t="s">
        <v>52</v>
      </c>
      <c r="F136" s="107" t="s">
        <v>392</v>
      </c>
      <c r="G136" s="107" t="s">
        <v>393</v>
      </c>
      <c r="H136" s="109" t="s">
        <v>394</v>
      </c>
      <c r="I136" s="107" t="s">
        <v>395</v>
      </c>
      <c r="J136" s="204" t="s">
        <v>90</v>
      </c>
    </row>
    <row r="137" spans="1:10" hidden="1" x14ac:dyDescent="0.25">
      <c r="A137" s="74">
        <v>2016229</v>
      </c>
      <c r="B137" s="75">
        <v>42673</v>
      </c>
      <c r="C137" s="114">
        <f t="shared" si="3"/>
        <v>2016</v>
      </c>
      <c r="D137" s="74" t="s">
        <v>62</v>
      </c>
      <c r="E137" s="74" t="s">
        <v>12</v>
      </c>
      <c r="F137" s="74" t="s">
        <v>396</v>
      </c>
      <c r="G137" s="74" t="s">
        <v>305</v>
      </c>
      <c r="H137" s="101" t="s">
        <v>25</v>
      </c>
      <c r="I137" s="74" t="s">
        <v>152</v>
      </c>
      <c r="J137" s="217" t="s">
        <v>90</v>
      </c>
    </row>
    <row r="138" spans="1:10" hidden="1" x14ac:dyDescent="0.25">
      <c r="A138" s="74">
        <v>2016239</v>
      </c>
      <c r="B138" s="75">
        <v>42685</v>
      </c>
      <c r="C138" s="114">
        <f t="shared" si="3"/>
        <v>2016</v>
      </c>
      <c r="D138" s="74" t="s">
        <v>62</v>
      </c>
      <c r="E138" s="74" t="s">
        <v>12</v>
      </c>
      <c r="F138" s="74" t="s">
        <v>397</v>
      </c>
      <c r="G138" s="74" t="s">
        <v>398</v>
      </c>
      <c r="H138" s="101" t="s">
        <v>399</v>
      </c>
      <c r="I138" s="74" t="s">
        <v>89</v>
      </c>
      <c r="J138" s="217" t="s">
        <v>39</v>
      </c>
    </row>
    <row r="139" spans="1:10" hidden="1" x14ac:dyDescent="0.25">
      <c r="A139" s="107">
        <v>2016240</v>
      </c>
      <c r="B139" s="108">
        <v>42677</v>
      </c>
      <c r="C139" s="132">
        <f t="shared" si="3"/>
        <v>2016</v>
      </c>
      <c r="D139" s="107" t="s">
        <v>182</v>
      </c>
      <c r="E139" s="107" t="s">
        <v>29</v>
      </c>
      <c r="F139" s="107" t="s">
        <v>342</v>
      </c>
      <c r="G139" s="107" t="s">
        <v>400</v>
      </c>
      <c r="H139" s="109" t="s">
        <v>80</v>
      </c>
      <c r="I139" s="107" t="s">
        <v>401</v>
      </c>
      <c r="J139" s="204" t="s">
        <v>90</v>
      </c>
    </row>
    <row r="140" spans="1:10" hidden="1" x14ac:dyDescent="0.25">
      <c r="A140" s="74">
        <v>2016242</v>
      </c>
      <c r="B140" s="75">
        <v>42692</v>
      </c>
      <c r="C140" s="114">
        <f t="shared" si="3"/>
        <v>2016</v>
      </c>
      <c r="D140" s="74" t="s">
        <v>21</v>
      </c>
      <c r="E140" s="74" t="s">
        <v>12</v>
      </c>
      <c r="F140" s="74" t="s">
        <v>209</v>
      </c>
      <c r="G140" s="74" t="s">
        <v>202</v>
      </c>
      <c r="H140" s="101" t="s">
        <v>402</v>
      </c>
      <c r="I140" s="74" t="s">
        <v>89</v>
      </c>
      <c r="J140" s="217" t="s">
        <v>90</v>
      </c>
    </row>
    <row r="141" spans="1:10" hidden="1" x14ac:dyDescent="0.25">
      <c r="A141" s="74">
        <v>2016244</v>
      </c>
      <c r="B141" s="75">
        <v>42696</v>
      </c>
      <c r="C141" s="114">
        <f t="shared" si="3"/>
        <v>2016</v>
      </c>
      <c r="D141" s="74" t="s">
        <v>62</v>
      </c>
      <c r="E141" s="74" t="s">
        <v>12</v>
      </c>
      <c r="F141" s="74" t="s">
        <v>403</v>
      </c>
      <c r="G141" s="74" t="s">
        <v>404</v>
      </c>
      <c r="H141" s="101" t="s">
        <v>230</v>
      </c>
      <c r="I141" s="74" t="s">
        <v>405</v>
      </c>
      <c r="J141" s="217" t="s">
        <v>39</v>
      </c>
    </row>
    <row r="142" spans="1:10" hidden="1" x14ac:dyDescent="0.25">
      <c r="A142" s="74">
        <v>2016246</v>
      </c>
      <c r="B142" s="75">
        <v>42694</v>
      </c>
      <c r="C142" s="114">
        <f t="shared" si="3"/>
        <v>2016</v>
      </c>
      <c r="D142" s="74" t="s">
        <v>226</v>
      </c>
      <c r="E142" s="74" t="s">
        <v>12</v>
      </c>
      <c r="F142" s="74" t="s">
        <v>209</v>
      </c>
      <c r="G142" s="74" t="s">
        <v>316</v>
      </c>
      <c r="H142" s="101" t="s">
        <v>261</v>
      </c>
      <c r="I142" s="74" t="s">
        <v>133</v>
      </c>
      <c r="J142" s="217" t="s">
        <v>17</v>
      </c>
    </row>
    <row r="143" spans="1:10" hidden="1" x14ac:dyDescent="0.25">
      <c r="A143" s="74">
        <v>2016247</v>
      </c>
      <c r="B143" s="75">
        <v>42694</v>
      </c>
      <c r="C143" s="114">
        <f t="shared" si="3"/>
        <v>2016</v>
      </c>
      <c r="D143" s="74" t="s">
        <v>406</v>
      </c>
      <c r="E143" s="74" t="s">
        <v>12</v>
      </c>
      <c r="F143" s="74" t="s">
        <v>83</v>
      </c>
      <c r="G143" s="74" t="s">
        <v>316</v>
      </c>
      <c r="H143" s="101" t="s">
        <v>407</v>
      </c>
      <c r="I143" s="74" t="s">
        <v>89</v>
      </c>
      <c r="J143" s="217" t="s">
        <v>17</v>
      </c>
    </row>
    <row r="144" spans="1:10" hidden="1" x14ac:dyDescent="0.25">
      <c r="A144" s="74">
        <v>2016248</v>
      </c>
      <c r="B144" s="75">
        <v>42699</v>
      </c>
      <c r="C144" s="114">
        <f t="shared" si="3"/>
        <v>2016</v>
      </c>
      <c r="D144" s="74" t="s">
        <v>21</v>
      </c>
      <c r="E144" s="74" t="s">
        <v>12</v>
      </c>
      <c r="F144" s="74" t="s">
        <v>408</v>
      </c>
      <c r="G144" s="74" t="s">
        <v>409</v>
      </c>
      <c r="H144" s="101" t="s">
        <v>410</v>
      </c>
      <c r="I144" s="74" t="s">
        <v>411</v>
      </c>
      <c r="J144" s="217" t="s">
        <v>90</v>
      </c>
    </row>
    <row r="145" spans="1:10" hidden="1" x14ac:dyDescent="0.25">
      <c r="A145" s="74">
        <v>2016249</v>
      </c>
      <c r="B145" s="75">
        <v>42702</v>
      </c>
      <c r="C145" s="114">
        <f t="shared" si="3"/>
        <v>2016</v>
      </c>
      <c r="D145" s="74" t="s">
        <v>182</v>
      </c>
      <c r="E145" s="74" t="s">
        <v>12</v>
      </c>
      <c r="F145" s="74" t="s">
        <v>150</v>
      </c>
      <c r="G145" s="74" t="s">
        <v>412</v>
      </c>
      <c r="H145" s="101" t="s">
        <v>65</v>
      </c>
      <c r="I145" s="74" t="s">
        <v>413</v>
      </c>
      <c r="J145" s="217" t="s">
        <v>17</v>
      </c>
    </row>
    <row r="146" spans="1:10" hidden="1" x14ac:dyDescent="0.25">
      <c r="A146" s="74">
        <v>2016251</v>
      </c>
      <c r="B146" s="75">
        <v>42703</v>
      </c>
      <c r="C146" s="114">
        <f t="shared" si="3"/>
        <v>2016</v>
      </c>
      <c r="D146" s="74" t="s">
        <v>414</v>
      </c>
      <c r="E146" s="74" t="s">
        <v>12</v>
      </c>
      <c r="F146" s="74" t="s">
        <v>306</v>
      </c>
      <c r="G146" s="74" t="s">
        <v>336</v>
      </c>
      <c r="H146" s="101" t="s">
        <v>43</v>
      </c>
      <c r="I146" s="74" t="s">
        <v>415</v>
      </c>
      <c r="J146" s="217" t="s">
        <v>39</v>
      </c>
    </row>
    <row r="147" spans="1:10" hidden="1" x14ac:dyDescent="0.25">
      <c r="A147" s="74">
        <v>2016257</v>
      </c>
      <c r="B147" s="75">
        <v>42711</v>
      </c>
      <c r="C147" s="114">
        <f t="shared" si="3"/>
        <v>2016</v>
      </c>
      <c r="D147" s="74" t="s">
        <v>62</v>
      </c>
      <c r="E147" s="74" t="s">
        <v>12</v>
      </c>
      <c r="F147" s="74" t="s">
        <v>23</v>
      </c>
      <c r="G147" s="74" t="s">
        <v>339</v>
      </c>
      <c r="H147" s="101" t="s">
        <v>416</v>
      </c>
      <c r="I147" s="74" t="s">
        <v>417</v>
      </c>
      <c r="J147" s="217" t="s">
        <v>17</v>
      </c>
    </row>
    <row r="148" spans="1:10" hidden="1" x14ac:dyDescent="0.25">
      <c r="A148" s="74">
        <v>2016258</v>
      </c>
      <c r="B148" s="75">
        <v>42715</v>
      </c>
      <c r="C148" s="114">
        <f t="shared" si="3"/>
        <v>2016</v>
      </c>
      <c r="D148" s="74" t="s">
        <v>28</v>
      </c>
      <c r="E148" s="74" t="s">
        <v>12</v>
      </c>
      <c r="F148" s="74" t="s">
        <v>131</v>
      </c>
      <c r="G148" s="74" t="s">
        <v>231</v>
      </c>
      <c r="H148" s="101" t="s">
        <v>318</v>
      </c>
      <c r="I148" s="74" t="s">
        <v>418</v>
      </c>
      <c r="J148" s="217" t="s">
        <v>90</v>
      </c>
    </row>
    <row r="149" spans="1:10" hidden="1" x14ac:dyDescent="0.25">
      <c r="A149" s="74">
        <v>2016261</v>
      </c>
      <c r="B149" s="75">
        <v>42463</v>
      </c>
      <c r="C149" s="114">
        <f t="shared" si="3"/>
        <v>2016</v>
      </c>
      <c r="D149" s="74" t="s">
        <v>419</v>
      </c>
      <c r="E149" s="74" t="s">
        <v>12</v>
      </c>
      <c r="F149" s="74" t="s">
        <v>420</v>
      </c>
      <c r="G149" s="74" t="s">
        <v>225</v>
      </c>
      <c r="H149" s="101" t="s">
        <v>232</v>
      </c>
      <c r="I149" s="74" t="s">
        <v>421</v>
      </c>
      <c r="J149" s="217" t="s">
        <v>90</v>
      </c>
    </row>
    <row r="150" spans="1:10" hidden="1" x14ac:dyDescent="0.25">
      <c r="A150" s="74">
        <v>2016263</v>
      </c>
      <c r="B150" s="75">
        <v>42714</v>
      </c>
      <c r="C150" s="114">
        <f t="shared" si="3"/>
        <v>2016</v>
      </c>
      <c r="D150" s="74" t="s">
        <v>280</v>
      </c>
      <c r="E150" s="74" t="s">
        <v>12</v>
      </c>
      <c r="F150" s="74" t="s">
        <v>291</v>
      </c>
      <c r="G150" s="74" t="s">
        <v>372</v>
      </c>
      <c r="H150" s="101" t="s">
        <v>422</v>
      </c>
      <c r="I150" s="74" t="s">
        <v>89</v>
      </c>
      <c r="J150" s="217" t="s">
        <v>39</v>
      </c>
    </row>
    <row r="151" spans="1:10" hidden="1" x14ac:dyDescent="0.25">
      <c r="A151" s="74">
        <v>2016264</v>
      </c>
      <c r="B151" s="75">
        <v>42708</v>
      </c>
      <c r="C151" s="114">
        <f t="shared" si="3"/>
        <v>2016</v>
      </c>
      <c r="D151" s="74" t="s">
        <v>164</v>
      </c>
      <c r="E151" s="74" t="s">
        <v>12</v>
      </c>
      <c r="F151" s="74" t="s">
        <v>423</v>
      </c>
      <c r="G151" s="74" t="s">
        <v>336</v>
      </c>
      <c r="H151" s="101" t="s">
        <v>213</v>
      </c>
      <c r="I151" s="74" t="s">
        <v>337</v>
      </c>
      <c r="J151" s="217" t="s">
        <v>17</v>
      </c>
    </row>
    <row r="152" spans="1:10" hidden="1" x14ac:dyDescent="0.25">
      <c r="A152" s="74">
        <v>2016266</v>
      </c>
      <c r="B152" s="75">
        <v>42722</v>
      </c>
      <c r="C152" s="114">
        <f t="shared" si="3"/>
        <v>2016</v>
      </c>
      <c r="D152" s="74" t="s">
        <v>130</v>
      </c>
      <c r="E152" s="74" t="s">
        <v>12</v>
      </c>
      <c r="F152" s="74" t="s">
        <v>424</v>
      </c>
      <c r="G152" s="74" t="s">
        <v>425</v>
      </c>
      <c r="H152" s="101" t="s">
        <v>426</v>
      </c>
      <c r="I152" s="74" t="s">
        <v>141</v>
      </c>
      <c r="J152" s="217" t="s">
        <v>17</v>
      </c>
    </row>
    <row r="153" spans="1:10" hidden="1" x14ac:dyDescent="0.25">
      <c r="A153" s="107">
        <v>2016267</v>
      </c>
      <c r="B153" s="108">
        <v>42722</v>
      </c>
      <c r="C153" s="132">
        <f t="shared" si="3"/>
        <v>2016</v>
      </c>
      <c r="D153" s="107" t="s">
        <v>21</v>
      </c>
      <c r="E153" s="107" t="s">
        <v>52</v>
      </c>
      <c r="F153" s="107" t="s">
        <v>228</v>
      </c>
      <c r="G153" s="107" t="s">
        <v>245</v>
      </c>
      <c r="H153" s="109" t="s">
        <v>427</v>
      </c>
      <c r="I153" s="107" t="s">
        <v>89</v>
      </c>
      <c r="J153" s="204" t="s">
        <v>90</v>
      </c>
    </row>
    <row r="154" spans="1:10" hidden="1" x14ac:dyDescent="0.25">
      <c r="A154" s="74">
        <v>2016270</v>
      </c>
      <c r="B154" s="75">
        <v>42707</v>
      </c>
      <c r="C154" s="114">
        <f t="shared" si="3"/>
        <v>2016</v>
      </c>
      <c r="D154" s="74" t="s">
        <v>62</v>
      </c>
      <c r="E154" s="74" t="s">
        <v>12</v>
      </c>
      <c r="F154" s="74" t="s">
        <v>396</v>
      </c>
      <c r="G154" s="74" t="s">
        <v>235</v>
      </c>
      <c r="H154" s="101" t="s">
        <v>213</v>
      </c>
      <c r="I154" s="74" t="s">
        <v>89</v>
      </c>
      <c r="J154" s="217" t="s">
        <v>39</v>
      </c>
    </row>
    <row r="155" spans="1:10" ht="15.75" hidden="1" thickBot="1" x14ac:dyDescent="0.3">
      <c r="A155" s="123">
        <v>2016271</v>
      </c>
      <c r="B155" s="124">
        <v>42727</v>
      </c>
      <c r="C155" s="135">
        <f t="shared" si="3"/>
        <v>2016</v>
      </c>
      <c r="D155" s="123" t="s">
        <v>206</v>
      </c>
      <c r="E155" s="123" t="s">
        <v>22</v>
      </c>
      <c r="F155" s="123" t="s">
        <v>428</v>
      </c>
      <c r="G155" s="123" t="s">
        <v>429</v>
      </c>
      <c r="H155" s="125" t="s">
        <v>430</v>
      </c>
      <c r="I155" s="123" t="s">
        <v>133</v>
      </c>
      <c r="J155" s="218" t="s">
        <v>27</v>
      </c>
    </row>
    <row r="156" spans="1:10" hidden="1" x14ac:dyDescent="0.25">
      <c r="A156" s="120">
        <v>2017004</v>
      </c>
      <c r="B156" s="121">
        <v>42740</v>
      </c>
      <c r="C156" s="140">
        <f t="shared" si="3"/>
        <v>2017</v>
      </c>
      <c r="D156" s="157" t="s">
        <v>378</v>
      </c>
      <c r="E156" s="120" t="s">
        <v>12</v>
      </c>
      <c r="F156" s="120" t="s">
        <v>126</v>
      </c>
      <c r="G156" s="120" t="s">
        <v>87</v>
      </c>
      <c r="H156" s="122" t="s">
        <v>431</v>
      </c>
      <c r="I156" s="120" t="s">
        <v>432</v>
      </c>
      <c r="J156" s="219" t="s">
        <v>50</v>
      </c>
    </row>
    <row r="157" spans="1:10" hidden="1" x14ac:dyDescent="0.25">
      <c r="A157" s="120">
        <v>2017007</v>
      </c>
      <c r="B157" s="121">
        <v>42737</v>
      </c>
      <c r="C157" s="141">
        <f t="shared" si="3"/>
        <v>2017</v>
      </c>
      <c r="D157" s="120" t="s">
        <v>62</v>
      </c>
      <c r="E157" s="120" t="s">
        <v>12</v>
      </c>
      <c r="F157" s="120" t="s">
        <v>433</v>
      </c>
      <c r="G157" s="120" t="s">
        <v>434</v>
      </c>
      <c r="H157" s="122" t="s">
        <v>230</v>
      </c>
      <c r="I157" s="120" t="s">
        <v>435</v>
      </c>
      <c r="J157" s="219" t="s">
        <v>17</v>
      </c>
    </row>
    <row r="158" spans="1:10" hidden="1" x14ac:dyDescent="0.25">
      <c r="A158" s="117">
        <v>2017008</v>
      </c>
      <c r="B158" s="118">
        <v>42756</v>
      </c>
      <c r="C158" s="141">
        <f t="shared" si="3"/>
        <v>2017</v>
      </c>
      <c r="D158" s="117" t="s">
        <v>284</v>
      </c>
      <c r="E158" s="117" t="s">
        <v>12</v>
      </c>
      <c r="F158" s="117" t="s">
        <v>436</v>
      </c>
      <c r="G158" s="117" t="s">
        <v>437</v>
      </c>
      <c r="H158" s="119" t="s">
        <v>43</v>
      </c>
      <c r="I158" s="117" t="s">
        <v>438</v>
      </c>
      <c r="J158" s="220" t="s">
        <v>17</v>
      </c>
    </row>
    <row r="159" spans="1:10" hidden="1" x14ac:dyDescent="0.25">
      <c r="A159" s="117">
        <v>2017009</v>
      </c>
      <c r="B159" s="118">
        <v>42757</v>
      </c>
      <c r="C159" s="141">
        <f t="shared" si="3"/>
        <v>2017</v>
      </c>
      <c r="D159" s="117" t="s">
        <v>439</v>
      </c>
      <c r="E159" s="117" t="s">
        <v>12</v>
      </c>
      <c r="F159" s="117" t="s">
        <v>86</v>
      </c>
      <c r="G159" s="117" t="s">
        <v>127</v>
      </c>
      <c r="H159" s="119" t="s">
        <v>112</v>
      </c>
      <c r="I159" s="117" t="s">
        <v>440</v>
      </c>
      <c r="J159" s="220" t="s">
        <v>39</v>
      </c>
    </row>
    <row r="160" spans="1:10" hidden="1" x14ac:dyDescent="0.25">
      <c r="A160" s="107">
        <v>2017011</v>
      </c>
      <c r="B160" s="108">
        <v>42761</v>
      </c>
      <c r="C160" s="132">
        <f t="shared" si="3"/>
        <v>2017</v>
      </c>
      <c r="D160" s="107" t="s">
        <v>226</v>
      </c>
      <c r="E160" s="107" t="s">
        <v>52</v>
      </c>
      <c r="F160" s="107" t="s">
        <v>423</v>
      </c>
      <c r="G160" s="107" t="s">
        <v>69</v>
      </c>
      <c r="H160" s="109" t="s">
        <v>25</v>
      </c>
      <c r="I160" s="107" t="s">
        <v>199</v>
      </c>
      <c r="J160" s="204" t="s">
        <v>39</v>
      </c>
    </row>
    <row r="161" spans="1:10" hidden="1" x14ac:dyDescent="0.25">
      <c r="A161" s="117">
        <v>2017013</v>
      </c>
      <c r="B161" s="118">
        <v>42769</v>
      </c>
      <c r="C161" s="141">
        <f t="shared" si="3"/>
        <v>2017</v>
      </c>
      <c r="D161" s="117" t="s">
        <v>441</v>
      </c>
      <c r="E161" s="117" t="s">
        <v>12</v>
      </c>
      <c r="F161" s="117" t="s">
        <v>442</v>
      </c>
      <c r="G161" s="117" t="s">
        <v>443</v>
      </c>
      <c r="H161" s="119" t="s">
        <v>318</v>
      </c>
      <c r="I161" s="117" t="s">
        <v>444</v>
      </c>
      <c r="J161" s="220" t="s">
        <v>90</v>
      </c>
    </row>
    <row r="162" spans="1:10" hidden="1" x14ac:dyDescent="0.25">
      <c r="A162" s="117">
        <v>2017017</v>
      </c>
      <c r="B162" s="118">
        <v>42779</v>
      </c>
      <c r="C162" s="141">
        <f t="shared" si="3"/>
        <v>2017</v>
      </c>
      <c r="D162" s="117" t="s">
        <v>367</v>
      </c>
      <c r="E162" s="117" t="s">
        <v>12</v>
      </c>
      <c r="F162" s="117" t="s">
        <v>445</v>
      </c>
      <c r="G162" s="117" t="s">
        <v>59</v>
      </c>
      <c r="H162" s="119" t="s">
        <v>98</v>
      </c>
      <c r="I162" s="117" t="s">
        <v>178</v>
      </c>
      <c r="J162" s="220" t="s">
        <v>39</v>
      </c>
    </row>
    <row r="163" spans="1:10" hidden="1" x14ac:dyDescent="0.25">
      <c r="A163" s="117">
        <v>2017018</v>
      </c>
      <c r="B163" s="118">
        <v>42781</v>
      </c>
      <c r="C163" s="141">
        <f t="shared" si="3"/>
        <v>2017</v>
      </c>
      <c r="D163" s="117" t="s">
        <v>226</v>
      </c>
      <c r="E163" s="117" t="s">
        <v>12</v>
      </c>
      <c r="F163" s="117" t="s">
        <v>291</v>
      </c>
      <c r="G163" s="117" t="s">
        <v>446</v>
      </c>
      <c r="H163" s="119" t="s">
        <v>272</v>
      </c>
      <c r="I163" s="117" t="s">
        <v>89</v>
      </c>
      <c r="J163" s="220" t="s">
        <v>90</v>
      </c>
    </row>
    <row r="164" spans="1:10" hidden="1" x14ac:dyDescent="0.25">
      <c r="A164" s="117">
        <v>2017021</v>
      </c>
      <c r="B164" s="118">
        <v>42786</v>
      </c>
      <c r="C164" s="141">
        <f t="shared" si="3"/>
        <v>2017</v>
      </c>
      <c r="D164" s="156" t="s">
        <v>11</v>
      </c>
      <c r="E164" s="117" t="s">
        <v>12</v>
      </c>
      <c r="F164" s="117" t="s">
        <v>447</v>
      </c>
      <c r="G164" s="117" t="s">
        <v>448</v>
      </c>
      <c r="H164" s="119" t="s">
        <v>449</v>
      </c>
      <c r="I164" s="117" t="s">
        <v>450</v>
      </c>
      <c r="J164" s="220" t="s">
        <v>17</v>
      </c>
    </row>
    <row r="165" spans="1:10" hidden="1" x14ac:dyDescent="0.25">
      <c r="A165" s="117">
        <v>2017025</v>
      </c>
      <c r="B165" s="118">
        <v>42790</v>
      </c>
      <c r="C165" s="141">
        <f t="shared" si="3"/>
        <v>2017</v>
      </c>
      <c r="D165" s="117" t="s">
        <v>182</v>
      </c>
      <c r="E165" s="117" t="s">
        <v>12</v>
      </c>
      <c r="F165" s="117" t="s">
        <v>23</v>
      </c>
      <c r="G165" s="117" t="s">
        <v>451</v>
      </c>
      <c r="H165" s="119" t="s">
        <v>98</v>
      </c>
      <c r="I165" s="117" t="s">
        <v>452</v>
      </c>
      <c r="J165" s="220" t="s">
        <v>39</v>
      </c>
    </row>
    <row r="166" spans="1:10" hidden="1" x14ac:dyDescent="0.25">
      <c r="A166" s="107">
        <v>2017027</v>
      </c>
      <c r="B166" s="108">
        <v>42794</v>
      </c>
      <c r="C166" s="132">
        <f t="shared" si="3"/>
        <v>2017</v>
      </c>
      <c r="D166" s="107" t="s">
        <v>325</v>
      </c>
      <c r="E166" s="107" t="s">
        <v>52</v>
      </c>
      <c r="F166" s="107" t="s">
        <v>379</v>
      </c>
      <c r="G166" s="107" t="s">
        <v>316</v>
      </c>
      <c r="H166" s="109" t="s">
        <v>453</v>
      </c>
      <c r="I166" s="107" t="s">
        <v>454</v>
      </c>
      <c r="J166" s="204" t="s">
        <v>90</v>
      </c>
    </row>
    <row r="167" spans="1:10" hidden="1" x14ac:dyDescent="0.25">
      <c r="A167" s="107">
        <v>2017033</v>
      </c>
      <c r="B167" s="108">
        <v>42800</v>
      </c>
      <c r="C167" s="132">
        <f t="shared" si="3"/>
        <v>2017</v>
      </c>
      <c r="D167" s="107" t="s">
        <v>130</v>
      </c>
      <c r="E167" s="107" t="s">
        <v>22</v>
      </c>
      <c r="F167" s="107" t="s">
        <v>131</v>
      </c>
      <c r="G167" s="107" t="s">
        <v>339</v>
      </c>
      <c r="H167" s="109" t="s">
        <v>112</v>
      </c>
      <c r="I167" s="107" t="s">
        <v>133</v>
      </c>
      <c r="J167" s="204" t="s">
        <v>27</v>
      </c>
    </row>
    <row r="168" spans="1:10" hidden="1" x14ac:dyDescent="0.25">
      <c r="A168" s="117">
        <v>2017034</v>
      </c>
      <c r="B168" s="118">
        <v>42801</v>
      </c>
      <c r="C168" s="141">
        <f t="shared" si="3"/>
        <v>2017</v>
      </c>
      <c r="D168" s="117" t="s">
        <v>455</v>
      </c>
      <c r="E168" s="117" t="s">
        <v>12</v>
      </c>
      <c r="F168" s="117" t="s">
        <v>456</v>
      </c>
      <c r="G168" s="117" t="s">
        <v>457</v>
      </c>
      <c r="H168" s="119" t="s">
        <v>272</v>
      </c>
      <c r="I168" s="117" t="s">
        <v>458</v>
      </c>
      <c r="J168" s="220" t="s">
        <v>17</v>
      </c>
    </row>
    <row r="169" spans="1:10" hidden="1" x14ac:dyDescent="0.25">
      <c r="A169" s="107">
        <v>2017035</v>
      </c>
      <c r="B169" s="108">
        <v>42768</v>
      </c>
      <c r="C169" s="132">
        <f t="shared" si="3"/>
        <v>2017</v>
      </c>
      <c r="D169" s="107" t="s">
        <v>21</v>
      </c>
      <c r="E169" s="107" t="s">
        <v>22</v>
      </c>
      <c r="F169" s="107" t="s">
        <v>459</v>
      </c>
      <c r="G169" s="107" t="s">
        <v>460</v>
      </c>
      <c r="H169" s="109" t="s">
        <v>461</v>
      </c>
      <c r="I169" s="107" t="s">
        <v>462</v>
      </c>
      <c r="J169" s="204" t="s">
        <v>39</v>
      </c>
    </row>
    <row r="170" spans="1:10" hidden="1" x14ac:dyDescent="0.25">
      <c r="A170" s="117">
        <v>2017039</v>
      </c>
      <c r="B170" s="118">
        <v>42771</v>
      </c>
      <c r="C170" s="141">
        <f t="shared" si="3"/>
        <v>2017</v>
      </c>
      <c r="D170" s="117" t="s">
        <v>21</v>
      </c>
      <c r="E170" s="117" t="s">
        <v>12</v>
      </c>
      <c r="F170" s="117" t="s">
        <v>306</v>
      </c>
      <c r="G170" s="117" t="s">
        <v>463</v>
      </c>
      <c r="H170" s="119" t="s">
        <v>464</v>
      </c>
      <c r="I170" s="117" t="s">
        <v>333</v>
      </c>
      <c r="J170" s="220" t="s">
        <v>39</v>
      </c>
    </row>
    <row r="171" spans="1:10" hidden="1" x14ac:dyDescent="0.25">
      <c r="A171" s="117">
        <v>2017041</v>
      </c>
      <c r="B171" s="118">
        <v>42790</v>
      </c>
      <c r="C171" s="141">
        <f t="shared" si="3"/>
        <v>2017</v>
      </c>
      <c r="D171" s="117" t="s">
        <v>21</v>
      </c>
      <c r="E171" s="117" t="s">
        <v>12</v>
      </c>
      <c r="F171" s="117" t="s">
        <v>259</v>
      </c>
      <c r="G171" s="117" t="s">
        <v>281</v>
      </c>
      <c r="H171" s="119" t="s">
        <v>426</v>
      </c>
      <c r="I171" s="117" t="s">
        <v>89</v>
      </c>
      <c r="J171" s="220" t="s">
        <v>39</v>
      </c>
    </row>
    <row r="172" spans="1:10" hidden="1" x14ac:dyDescent="0.25">
      <c r="A172" s="107">
        <v>2017044</v>
      </c>
      <c r="B172" s="108">
        <v>42795</v>
      </c>
      <c r="C172" s="132">
        <f t="shared" si="3"/>
        <v>2017</v>
      </c>
      <c r="D172" s="107" t="s">
        <v>21</v>
      </c>
      <c r="E172" s="107" t="s">
        <v>22</v>
      </c>
      <c r="F172" s="107" t="s">
        <v>138</v>
      </c>
      <c r="G172" s="107" t="s">
        <v>465</v>
      </c>
      <c r="H172" s="109" t="s">
        <v>132</v>
      </c>
      <c r="I172" s="107" t="s">
        <v>141</v>
      </c>
      <c r="J172" s="204" t="s">
        <v>50</v>
      </c>
    </row>
    <row r="173" spans="1:10" hidden="1" x14ac:dyDescent="0.25">
      <c r="A173" s="117">
        <v>2017055</v>
      </c>
      <c r="B173" s="118">
        <v>42833</v>
      </c>
      <c r="C173" s="141">
        <f t="shared" si="3"/>
        <v>2017</v>
      </c>
      <c r="D173" s="117" t="s">
        <v>51</v>
      </c>
      <c r="E173" s="117" t="s">
        <v>12</v>
      </c>
      <c r="F173" s="117" t="s">
        <v>466</v>
      </c>
      <c r="G173" s="117" t="s">
        <v>412</v>
      </c>
      <c r="H173" s="119" t="s">
        <v>467</v>
      </c>
      <c r="I173" s="117" t="s">
        <v>360</v>
      </c>
      <c r="J173" s="220" t="s">
        <v>17</v>
      </c>
    </row>
    <row r="174" spans="1:10" hidden="1" x14ac:dyDescent="0.25">
      <c r="A174" s="117">
        <v>2017056</v>
      </c>
      <c r="B174" s="118">
        <v>42835</v>
      </c>
      <c r="C174" s="141">
        <f t="shared" si="3"/>
        <v>2017</v>
      </c>
      <c r="D174" s="117" t="s">
        <v>468</v>
      </c>
      <c r="E174" s="117" t="s">
        <v>12</v>
      </c>
      <c r="F174" s="117" t="s">
        <v>126</v>
      </c>
      <c r="G174" s="117" t="s">
        <v>469</v>
      </c>
      <c r="H174" s="119" t="s">
        <v>132</v>
      </c>
      <c r="I174" s="117" t="s">
        <v>470</v>
      </c>
      <c r="J174" s="220" t="s">
        <v>90</v>
      </c>
    </row>
    <row r="175" spans="1:10" hidden="1" x14ac:dyDescent="0.25">
      <c r="A175" s="117">
        <v>2017058</v>
      </c>
      <c r="B175" s="118">
        <v>42831</v>
      </c>
      <c r="C175" s="141">
        <f t="shared" si="3"/>
        <v>2017</v>
      </c>
      <c r="D175" s="117" t="s">
        <v>471</v>
      </c>
      <c r="E175" s="117" t="s">
        <v>12</v>
      </c>
      <c r="F175" s="117" t="s">
        <v>472</v>
      </c>
      <c r="G175" s="117" t="s">
        <v>473</v>
      </c>
      <c r="H175" s="119" t="s">
        <v>318</v>
      </c>
      <c r="I175" s="117" t="s">
        <v>474</v>
      </c>
      <c r="J175" s="220" t="s">
        <v>17</v>
      </c>
    </row>
    <row r="176" spans="1:10" hidden="1" x14ac:dyDescent="0.25">
      <c r="A176" s="107">
        <v>2017061</v>
      </c>
      <c r="B176" s="108">
        <v>42836</v>
      </c>
      <c r="C176" s="132">
        <f t="shared" si="3"/>
        <v>2017</v>
      </c>
      <c r="D176" s="107" t="s">
        <v>130</v>
      </c>
      <c r="E176" s="107" t="s">
        <v>52</v>
      </c>
      <c r="F176" s="107" t="s">
        <v>475</v>
      </c>
      <c r="G176" s="107" t="s">
        <v>250</v>
      </c>
      <c r="H176" s="109" t="s">
        <v>394</v>
      </c>
      <c r="I176" s="107" t="s">
        <v>476</v>
      </c>
      <c r="J176" s="204" t="s">
        <v>90</v>
      </c>
    </row>
    <row r="177" spans="1:10" hidden="1" x14ac:dyDescent="0.25">
      <c r="A177" s="117">
        <v>2017062</v>
      </c>
      <c r="B177" s="118">
        <v>42831</v>
      </c>
      <c r="C177" s="141">
        <f t="shared" si="3"/>
        <v>2017</v>
      </c>
      <c r="D177" s="117" t="s">
        <v>67</v>
      </c>
      <c r="E177" s="117" t="s">
        <v>12</v>
      </c>
      <c r="F177" s="117" t="s">
        <v>291</v>
      </c>
      <c r="G177" s="117" t="s">
        <v>201</v>
      </c>
      <c r="H177" s="119" t="s">
        <v>65</v>
      </c>
      <c r="I177" s="117" t="s">
        <v>89</v>
      </c>
      <c r="J177" s="220" t="s">
        <v>39</v>
      </c>
    </row>
    <row r="178" spans="1:10" hidden="1" x14ac:dyDescent="0.25">
      <c r="A178" s="117">
        <v>2017063</v>
      </c>
      <c r="B178" s="118">
        <v>42835</v>
      </c>
      <c r="C178" s="141">
        <f t="shared" si="3"/>
        <v>2017</v>
      </c>
      <c r="D178" s="156" t="s">
        <v>77</v>
      </c>
      <c r="E178" s="117" t="s">
        <v>12</v>
      </c>
      <c r="F178" s="117" t="s">
        <v>477</v>
      </c>
      <c r="G178" s="117" t="s">
        <v>281</v>
      </c>
      <c r="H178" s="119" t="s">
        <v>478</v>
      </c>
      <c r="I178" s="117" t="s">
        <v>479</v>
      </c>
      <c r="J178" s="220" t="s">
        <v>39</v>
      </c>
    </row>
    <row r="179" spans="1:10" hidden="1" x14ac:dyDescent="0.25">
      <c r="A179" s="117">
        <v>2017067</v>
      </c>
      <c r="B179" s="118">
        <v>42837</v>
      </c>
      <c r="C179" s="141">
        <f t="shared" si="3"/>
        <v>2017</v>
      </c>
      <c r="D179" s="117" t="s">
        <v>62</v>
      </c>
      <c r="E179" s="117" t="s">
        <v>22</v>
      </c>
      <c r="F179" s="117" t="s">
        <v>480</v>
      </c>
      <c r="G179" s="117" t="s">
        <v>481</v>
      </c>
      <c r="H179" s="119" t="s">
        <v>427</v>
      </c>
      <c r="I179" s="117" t="s">
        <v>71</v>
      </c>
      <c r="J179" s="220" t="s">
        <v>27</v>
      </c>
    </row>
    <row r="180" spans="1:10" hidden="1" x14ac:dyDescent="0.25">
      <c r="A180" s="117">
        <v>2017068</v>
      </c>
      <c r="B180" s="118">
        <v>42847</v>
      </c>
      <c r="C180" s="141">
        <f t="shared" si="3"/>
        <v>2017</v>
      </c>
      <c r="D180" s="117" t="s">
        <v>21</v>
      </c>
      <c r="E180" s="117" t="s">
        <v>12</v>
      </c>
      <c r="F180" s="117" t="s">
        <v>482</v>
      </c>
      <c r="G180" s="117" t="s">
        <v>483</v>
      </c>
      <c r="H180" s="119" t="s">
        <v>140</v>
      </c>
      <c r="I180" s="117" t="s">
        <v>333</v>
      </c>
      <c r="J180" s="220" t="s">
        <v>90</v>
      </c>
    </row>
    <row r="181" spans="1:10" hidden="1" x14ac:dyDescent="0.25">
      <c r="A181" s="117">
        <v>2017069</v>
      </c>
      <c r="B181" s="118">
        <v>42843</v>
      </c>
      <c r="C181" s="141">
        <f t="shared" si="3"/>
        <v>2017</v>
      </c>
      <c r="D181" s="117" t="s">
        <v>484</v>
      </c>
      <c r="E181" s="117" t="s">
        <v>12</v>
      </c>
      <c r="F181" s="117" t="s">
        <v>485</v>
      </c>
      <c r="G181" s="117" t="s">
        <v>486</v>
      </c>
      <c r="H181" s="119" t="s">
        <v>132</v>
      </c>
      <c r="I181" s="117" t="s">
        <v>487</v>
      </c>
      <c r="J181" s="220" t="s">
        <v>90</v>
      </c>
    </row>
    <row r="182" spans="1:10" hidden="1" x14ac:dyDescent="0.25">
      <c r="A182" s="117">
        <v>2017070</v>
      </c>
      <c r="B182" s="118">
        <v>42840</v>
      </c>
      <c r="C182" s="141">
        <f t="shared" si="3"/>
        <v>2017</v>
      </c>
      <c r="D182" s="117" t="s">
        <v>62</v>
      </c>
      <c r="E182" s="117" t="s">
        <v>12</v>
      </c>
      <c r="F182" s="117" t="s">
        <v>209</v>
      </c>
      <c r="G182" s="117" t="s">
        <v>201</v>
      </c>
      <c r="H182" s="119" t="s">
        <v>488</v>
      </c>
      <c r="I182" s="117" t="s">
        <v>89</v>
      </c>
      <c r="J182" s="220" t="s">
        <v>39</v>
      </c>
    </row>
    <row r="183" spans="1:10" hidden="1" x14ac:dyDescent="0.25">
      <c r="A183" s="117">
        <v>2017071</v>
      </c>
      <c r="B183" s="118">
        <v>42847</v>
      </c>
      <c r="C183" s="141">
        <f t="shared" si="3"/>
        <v>2017</v>
      </c>
      <c r="D183" s="117" t="s">
        <v>489</v>
      </c>
      <c r="E183" s="117" t="s">
        <v>12</v>
      </c>
      <c r="F183" s="117" t="s">
        <v>369</v>
      </c>
      <c r="G183" s="117" t="s">
        <v>490</v>
      </c>
      <c r="H183" s="119" t="s">
        <v>213</v>
      </c>
      <c r="I183" s="117" t="s">
        <v>371</v>
      </c>
      <c r="J183" s="220" t="s">
        <v>39</v>
      </c>
    </row>
    <row r="184" spans="1:10" hidden="1" x14ac:dyDescent="0.25">
      <c r="A184" s="117">
        <v>2017076</v>
      </c>
      <c r="B184" s="118">
        <v>42855</v>
      </c>
      <c r="C184" s="141">
        <f t="shared" si="3"/>
        <v>2017</v>
      </c>
      <c r="D184" s="117" t="s">
        <v>21</v>
      </c>
      <c r="E184" s="117" t="s">
        <v>12</v>
      </c>
      <c r="F184" s="117" t="s">
        <v>306</v>
      </c>
      <c r="G184" s="117" t="s">
        <v>298</v>
      </c>
      <c r="H184" s="119" t="s">
        <v>293</v>
      </c>
      <c r="I184" s="117" t="s">
        <v>333</v>
      </c>
      <c r="J184" s="220" t="s">
        <v>39</v>
      </c>
    </row>
    <row r="185" spans="1:10" hidden="1" x14ac:dyDescent="0.25">
      <c r="A185" s="117">
        <v>2017077</v>
      </c>
      <c r="B185" s="118">
        <v>42783</v>
      </c>
      <c r="C185" s="141">
        <f t="shared" si="3"/>
        <v>2017</v>
      </c>
      <c r="D185" s="117" t="s">
        <v>62</v>
      </c>
      <c r="E185" s="117" t="s">
        <v>12</v>
      </c>
      <c r="F185" s="117" t="s">
        <v>491</v>
      </c>
      <c r="G185" s="117" t="s">
        <v>492</v>
      </c>
      <c r="H185" s="119" t="s">
        <v>132</v>
      </c>
      <c r="I185" s="117" t="s">
        <v>195</v>
      </c>
      <c r="J185" s="220" t="s">
        <v>17</v>
      </c>
    </row>
    <row r="186" spans="1:10" hidden="1" x14ac:dyDescent="0.25">
      <c r="A186" s="117">
        <v>2017079</v>
      </c>
      <c r="B186" s="118">
        <v>42846</v>
      </c>
      <c r="C186" s="141">
        <f t="shared" si="3"/>
        <v>2017</v>
      </c>
      <c r="D186" s="117" t="s">
        <v>493</v>
      </c>
      <c r="E186" s="117" t="s">
        <v>12</v>
      </c>
      <c r="F186" s="117" t="s">
        <v>193</v>
      </c>
      <c r="G186" s="117" t="s">
        <v>194</v>
      </c>
      <c r="H186" s="119" t="s">
        <v>124</v>
      </c>
      <c r="I186" s="117" t="s">
        <v>195</v>
      </c>
      <c r="J186" s="220" t="s">
        <v>39</v>
      </c>
    </row>
    <row r="187" spans="1:10" hidden="1" x14ac:dyDescent="0.25">
      <c r="A187" s="117">
        <v>2017082</v>
      </c>
      <c r="B187" s="118">
        <v>42860</v>
      </c>
      <c r="C187" s="141">
        <f t="shared" si="3"/>
        <v>2017</v>
      </c>
      <c r="D187" s="117" t="s">
        <v>494</v>
      </c>
      <c r="E187" s="117" t="s">
        <v>12</v>
      </c>
      <c r="F187" s="117" t="s">
        <v>23</v>
      </c>
      <c r="G187" s="117" t="s">
        <v>229</v>
      </c>
      <c r="H187" s="119" t="s">
        <v>70</v>
      </c>
      <c r="I187" s="117" t="s">
        <v>495</v>
      </c>
      <c r="J187" s="220" t="s">
        <v>90</v>
      </c>
    </row>
    <row r="188" spans="1:10" hidden="1" x14ac:dyDescent="0.25">
      <c r="A188" s="107">
        <v>2017085</v>
      </c>
      <c r="B188" s="108">
        <v>42838</v>
      </c>
      <c r="C188" s="132">
        <f t="shared" si="3"/>
        <v>2017</v>
      </c>
      <c r="D188" s="107" t="s">
        <v>21</v>
      </c>
      <c r="E188" s="107" t="s">
        <v>22</v>
      </c>
      <c r="F188" s="107" t="s">
        <v>138</v>
      </c>
      <c r="G188" s="107" t="s">
        <v>496</v>
      </c>
      <c r="H188" s="109" t="s">
        <v>140</v>
      </c>
      <c r="I188" s="107" t="s">
        <v>333</v>
      </c>
      <c r="J188" s="204" t="s">
        <v>17</v>
      </c>
    </row>
    <row r="189" spans="1:10" hidden="1" x14ac:dyDescent="0.25">
      <c r="A189" s="117">
        <v>2017092</v>
      </c>
      <c r="B189" s="118">
        <v>42877</v>
      </c>
      <c r="C189" s="141">
        <f t="shared" si="3"/>
        <v>2017</v>
      </c>
      <c r="D189" s="117" t="s">
        <v>441</v>
      </c>
      <c r="E189" s="117" t="s">
        <v>12</v>
      </c>
      <c r="F189" s="117" t="s">
        <v>497</v>
      </c>
      <c r="G189" s="117" t="s">
        <v>498</v>
      </c>
      <c r="H189" s="119" t="s">
        <v>70</v>
      </c>
      <c r="I189" s="117" t="s">
        <v>499</v>
      </c>
      <c r="J189" s="220" t="s">
        <v>39</v>
      </c>
    </row>
    <row r="190" spans="1:10" hidden="1" x14ac:dyDescent="0.25">
      <c r="A190" s="117">
        <v>2017094</v>
      </c>
      <c r="B190" s="118">
        <v>42874</v>
      </c>
      <c r="C190" s="141">
        <f t="shared" si="3"/>
        <v>2017</v>
      </c>
      <c r="D190" s="117" t="s">
        <v>302</v>
      </c>
      <c r="E190" s="117" t="s">
        <v>12</v>
      </c>
      <c r="F190" s="117" t="s">
        <v>63</v>
      </c>
      <c r="G190" s="117" t="s">
        <v>500</v>
      </c>
      <c r="H190" s="119" t="s">
        <v>422</v>
      </c>
      <c r="I190" s="117" t="s">
        <v>501</v>
      </c>
      <c r="J190" s="220" t="s">
        <v>90</v>
      </c>
    </row>
    <row r="191" spans="1:10" hidden="1" x14ac:dyDescent="0.25">
      <c r="A191" s="117">
        <v>2017096</v>
      </c>
      <c r="B191" s="118">
        <v>42880</v>
      </c>
      <c r="C191" s="141">
        <f t="shared" si="3"/>
        <v>2017</v>
      </c>
      <c r="D191" s="117" t="s">
        <v>62</v>
      </c>
      <c r="E191" s="117" t="s">
        <v>12</v>
      </c>
      <c r="F191" s="117" t="s">
        <v>23</v>
      </c>
      <c r="G191" s="117" t="s">
        <v>502</v>
      </c>
      <c r="H191" s="119" t="s">
        <v>261</v>
      </c>
      <c r="I191" s="117" t="s">
        <v>89</v>
      </c>
      <c r="J191" s="220" t="s">
        <v>39</v>
      </c>
    </row>
    <row r="192" spans="1:10" hidden="1" x14ac:dyDescent="0.25">
      <c r="A192" s="117">
        <v>2017097</v>
      </c>
      <c r="B192" s="118">
        <v>42880</v>
      </c>
      <c r="C192" s="141">
        <f t="shared" si="3"/>
        <v>2017</v>
      </c>
      <c r="D192" s="117" t="s">
        <v>406</v>
      </c>
      <c r="E192" s="117" t="s">
        <v>12</v>
      </c>
      <c r="F192" s="117" t="s">
        <v>23</v>
      </c>
      <c r="G192" s="117" t="s">
        <v>503</v>
      </c>
      <c r="H192" s="119" t="s">
        <v>504</v>
      </c>
      <c r="I192" s="117" t="s">
        <v>89</v>
      </c>
      <c r="J192" s="220" t="s">
        <v>17</v>
      </c>
    </row>
    <row r="193" spans="1:10" hidden="1" x14ac:dyDescent="0.25">
      <c r="A193" s="117">
        <v>2017100</v>
      </c>
      <c r="B193" s="118">
        <v>42886</v>
      </c>
      <c r="C193" s="141">
        <f t="shared" si="3"/>
        <v>2017</v>
      </c>
      <c r="D193" s="156" t="s">
        <v>505</v>
      </c>
      <c r="E193" s="117" t="s">
        <v>12</v>
      </c>
      <c r="F193" s="117" t="s">
        <v>506</v>
      </c>
      <c r="G193" s="117" t="s">
        <v>412</v>
      </c>
      <c r="H193" s="119" t="s">
        <v>43</v>
      </c>
      <c r="I193" s="117" t="s">
        <v>507</v>
      </c>
      <c r="J193" s="220" t="s">
        <v>17</v>
      </c>
    </row>
    <row r="194" spans="1:10" hidden="1" x14ac:dyDescent="0.25">
      <c r="A194" s="117">
        <v>2017101</v>
      </c>
      <c r="B194" s="118">
        <v>42880</v>
      </c>
      <c r="C194" s="141">
        <f t="shared" si="3"/>
        <v>2017</v>
      </c>
      <c r="D194" s="117" t="s">
        <v>62</v>
      </c>
      <c r="E194" s="117" t="s">
        <v>12</v>
      </c>
      <c r="F194" s="117" t="s">
        <v>83</v>
      </c>
      <c r="G194" s="117" t="s">
        <v>231</v>
      </c>
      <c r="H194" s="119" t="s">
        <v>65</v>
      </c>
      <c r="I194" s="117" t="s">
        <v>89</v>
      </c>
      <c r="J194" s="220" t="s">
        <v>39</v>
      </c>
    </row>
    <row r="195" spans="1:10" hidden="1" x14ac:dyDescent="0.25">
      <c r="A195" s="107">
        <v>2017102</v>
      </c>
      <c r="B195" s="108">
        <v>42881</v>
      </c>
      <c r="C195" s="132">
        <f t="shared" si="3"/>
        <v>2017</v>
      </c>
      <c r="D195" s="107" t="s">
        <v>226</v>
      </c>
      <c r="E195" s="107" t="s">
        <v>22</v>
      </c>
      <c r="F195" s="107" t="s">
        <v>254</v>
      </c>
      <c r="G195" s="107" t="s">
        <v>508</v>
      </c>
      <c r="H195" s="109" t="s">
        <v>98</v>
      </c>
      <c r="I195" s="107" t="s">
        <v>66</v>
      </c>
      <c r="J195" s="204" t="s">
        <v>27</v>
      </c>
    </row>
    <row r="196" spans="1:10" hidden="1" x14ac:dyDescent="0.25">
      <c r="A196" s="107">
        <v>2017103</v>
      </c>
      <c r="B196" s="108">
        <v>42886</v>
      </c>
      <c r="C196" s="132">
        <f t="shared" ref="C196:C260" si="4">YEAR(B196)</f>
        <v>2017</v>
      </c>
      <c r="D196" s="107" t="s">
        <v>284</v>
      </c>
      <c r="E196" s="107" t="s">
        <v>52</v>
      </c>
      <c r="F196" s="107" t="s">
        <v>509</v>
      </c>
      <c r="G196" s="107" t="s">
        <v>457</v>
      </c>
      <c r="H196" s="109" t="s">
        <v>132</v>
      </c>
      <c r="I196" s="107" t="s">
        <v>510</v>
      </c>
      <c r="J196" s="204" t="s">
        <v>39</v>
      </c>
    </row>
    <row r="197" spans="1:10" hidden="1" x14ac:dyDescent="0.25">
      <c r="A197" s="117">
        <v>2017104</v>
      </c>
      <c r="B197" s="118">
        <v>42885</v>
      </c>
      <c r="C197" s="141">
        <f t="shared" si="4"/>
        <v>2017</v>
      </c>
      <c r="D197" s="117" t="s">
        <v>511</v>
      </c>
      <c r="E197" s="117" t="s">
        <v>12</v>
      </c>
      <c r="F197" s="117" t="s">
        <v>96</v>
      </c>
      <c r="G197" s="117" t="s">
        <v>512</v>
      </c>
      <c r="H197" s="119" t="s">
        <v>43</v>
      </c>
      <c r="I197" s="117" t="s">
        <v>513</v>
      </c>
      <c r="J197" s="220" t="s">
        <v>17</v>
      </c>
    </row>
    <row r="198" spans="1:10" hidden="1" x14ac:dyDescent="0.25">
      <c r="A198" s="117">
        <v>2017116</v>
      </c>
      <c r="B198" s="118">
        <v>42901</v>
      </c>
      <c r="C198" s="141">
        <f t="shared" si="4"/>
        <v>2017</v>
      </c>
      <c r="D198" s="117" t="s">
        <v>514</v>
      </c>
      <c r="E198" s="117" t="s">
        <v>12</v>
      </c>
      <c r="F198" s="117" t="s">
        <v>126</v>
      </c>
      <c r="G198" s="117" t="s">
        <v>515</v>
      </c>
      <c r="H198" s="119" t="s">
        <v>60</v>
      </c>
      <c r="I198" s="117" t="s">
        <v>470</v>
      </c>
      <c r="J198" s="220" t="s">
        <v>90</v>
      </c>
    </row>
    <row r="199" spans="1:10" hidden="1" x14ac:dyDescent="0.25">
      <c r="A199" s="117">
        <v>2017118</v>
      </c>
      <c r="B199" s="118">
        <v>42903</v>
      </c>
      <c r="C199" s="141">
        <f t="shared" si="4"/>
        <v>2017</v>
      </c>
      <c r="D199" s="117" t="s">
        <v>21</v>
      </c>
      <c r="E199" s="117" t="s">
        <v>12</v>
      </c>
      <c r="F199" s="117" t="s">
        <v>209</v>
      </c>
      <c r="G199" s="117" t="s">
        <v>305</v>
      </c>
      <c r="H199" s="119" t="s">
        <v>140</v>
      </c>
      <c r="I199" s="117" t="s">
        <v>89</v>
      </c>
      <c r="J199" s="220" t="s">
        <v>17</v>
      </c>
    </row>
    <row r="200" spans="1:10" hidden="1" x14ac:dyDescent="0.25">
      <c r="A200" s="117">
        <v>2017119</v>
      </c>
      <c r="B200" s="118">
        <v>42900</v>
      </c>
      <c r="C200" s="141">
        <f t="shared" si="4"/>
        <v>2017</v>
      </c>
      <c r="D200" s="117" t="s">
        <v>280</v>
      </c>
      <c r="E200" s="117" t="s">
        <v>12</v>
      </c>
      <c r="F200" s="117" t="s">
        <v>143</v>
      </c>
      <c r="G200" s="117" t="s">
        <v>260</v>
      </c>
      <c r="H200" s="119" t="s">
        <v>402</v>
      </c>
      <c r="I200" s="117" t="s">
        <v>440</v>
      </c>
      <c r="J200" s="220" t="s">
        <v>27</v>
      </c>
    </row>
    <row r="201" spans="1:10" hidden="1" x14ac:dyDescent="0.25">
      <c r="A201" s="107">
        <v>2017121</v>
      </c>
      <c r="B201" s="108">
        <v>42900</v>
      </c>
      <c r="C201" s="132">
        <f t="shared" si="4"/>
        <v>2017</v>
      </c>
      <c r="D201" s="107" t="s">
        <v>471</v>
      </c>
      <c r="E201" s="107" t="s">
        <v>22</v>
      </c>
      <c r="F201" s="107" t="s">
        <v>424</v>
      </c>
      <c r="G201" s="107" t="s">
        <v>516</v>
      </c>
      <c r="H201" s="109" t="s">
        <v>402</v>
      </c>
      <c r="I201" s="107" t="s">
        <v>517</v>
      </c>
      <c r="J201" s="204" t="s">
        <v>17</v>
      </c>
    </row>
    <row r="202" spans="1:10" hidden="1" x14ac:dyDescent="0.25">
      <c r="A202" s="117">
        <v>2017122</v>
      </c>
      <c r="B202" s="118">
        <v>42892</v>
      </c>
      <c r="C202" s="141">
        <f t="shared" si="4"/>
        <v>2017</v>
      </c>
      <c r="D202" s="117" t="s">
        <v>256</v>
      </c>
      <c r="E202" s="117" t="s">
        <v>12</v>
      </c>
      <c r="F202" s="117" t="s">
        <v>257</v>
      </c>
      <c r="G202" s="117" t="s">
        <v>425</v>
      </c>
      <c r="H202" s="119" t="s">
        <v>518</v>
      </c>
      <c r="I202" s="117" t="s">
        <v>141</v>
      </c>
      <c r="J202" s="220" t="s">
        <v>39</v>
      </c>
    </row>
    <row r="203" spans="1:10" hidden="1" x14ac:dyDescent="0.25">
      <c r="A203" s="117">
        <v>2017123</v>
      </c>
      <c r="B203" s="118">
        <v>42906</v>
      </c>
      <c r="C203" s="141">
        <f t="shared" si="4"/>
        <v>2017</v>
      </c>
      <c r="D203" s="117" t="s">
        <v>519</v>
      </c>
      <c r="E203" s="117" t="s">
        <v>12</v>
      </c>
      <c r="F203" s="117" t="s">
        <v>520</v>
      </c>
      <c r="G203" s="117" t="s">
        <v>316</v>
      </c>
      <c r="H203" s="119" t="s">
        <v>321</v>
      </c>
      <c r="I203" s="117" t="s">
        <v>521</v>
      </c>
      <c r="J203" s="220" t="s">
        <v>39</v>
      </c>
    </row>
    <row r="204" spans="1:10" hidden="1" x14ac:dyDescent="0.25">
      <c r="A204" s="117">
        <v>2017124</v>
      </c>
      <c r="B204" s="118">
        <v>42901</v>
      </c>
      <c r="C204" s="141">
        <f t="shared" si="4"/>
        <v>2017</v>
      </c>
      <c r="D204" s="117" t="s">
        <v>62</v>
      </c>
      <c r="E204" s="117" t="s">
        <v>12</v>
      </c>
      <c r="F204" s="117" t="s">
        <v>68</v>
      </c>
      <c r="G204" s="117" t="s">
        <v>289</v>
      </c>
      <c r="H204" s="119" t="s">
        <v>422</v>
      </c>
      <c r="I204" s="117" t="s">
        <v>71</v>
      </c>
      <c r="J204" s="220" t="s">
        <v>90</v>
      </c>
    </row>
    <row r="205" spans="1:10" hidden="1" x14ac:dyDescent="0.25">
      <c r="A205" s="117">
        <v>2017125</v>
      </c>
      <c r="B205" s="118">
        <v>42901</v>
      </c>
      <c r="C205" s="141">
        <f t="shared" si="4"/>
        <v>2017</v>
      </c>
      <c r="D205" s="117" t="s">
        <v>62</v>
      </c>
      <c r="E205" s="117" t="s">
        <v>12</v>
      </c>
      <c r="F205" s="117" t="s">
        <v>234</v>
      </c>
      <c r="G205" s="117" t="s">
        <v>127</v>
      </c>
      <c r="H205" s="119" t="s">
        <v>181</v>
      </c>
      <c r="I205" s="117" t="s">
        <v>71</v>
      </c>
      <c r="J205" s="220" t="s">
        <v>17</v>
      </c>
    </row>
    <row r="206" spans="1:10" hidden="1" x14ac:dyDescent="0.25">
      <c r="A206" s="117">
        <v>2017126</v>
      </c>
      <c r="B206" s="118">
        <v>42908</v>
      </c>
      <c r="C206" s="141">
        <f t="shared" si="4"/>
        <v>2017</v>
      </c>
      <c r="D206" s="117" t="s">
        <v>62</v>
      </c>
      <c r="E206" s="117" t="s">
        <v>12</v>
      </c>
      <c r="F206" s="117" t="s">
        <v>209</v>
      </c>
      <c r="G206" s="117" t="s">
        <v>201</v>
      </c>
      <c r="H206" s="119" t="s">
        <v>65</v>
      </c>
      <c r="I206" s="117" t="s">
        <v>89</v>
      </c>
      <c r="J206" s="220" t="s">
        <v>17</v>
      </c>
    </row>
    <row r="207" spans="1:10" hidden="1" x14ac:dyDescent="0.25">
      <c r="A207" s="117">
        <v>2017128</v>
      </c>
      <c r="B207" s="118">
        <v>42904</v>
      </c>
      <c r="C207" s="141">
        <f t="shared" si="4"/>
        <v>2017</v>
      </c>
      <c r="D207" s="117" t="s">
        <v>62</v>
      </c>
      <c r="E207" s="117" t="s">
        <v>12</v>
      </c>
      <c r="F207" s="117" t="s">
        <v>68</v>
      </c>
      <c r="G207" s="117" t="s">
        <v>316</v>
      </c>
      <c r="H207" s="119" t="s">
        <v>132</v>
      </c>
      <c r="I207" s="117" t="s">
        <v>71</v>
      </c>
      <c r="J207" s="220" t="s">
        <v>17</v>
      </c>
    </row>
    <row r="208" spans="1:10" hidden="1" x14ac:dyDescent="0.25">
      <c r="A208" s="117">
        <v>2017129</v>
      </c>
      <c r="B208" s="118">
        <v>42900</v>
      </c>
      <c r="C208" s="141">
        <f t="shared" si="4"/>
        <v>2017</v>
      </c>
      <c r="D208" s="117" t="s">
        <v>226</v>
      </c>
      <c r="E208" s="117" t="s">
        <v>12</v>
      </c>
      <c r="F208" s="117" t="s">
        <v>522</v>
      </c>
      <c r="G208" s="117" t="s">
        <v>522</v>
      </c>
      <c r="H208" s="119" t="s">
        <v>25</v>
      </c>
      <c r="I208" s="117" t="s">
        <v>89</v>
      </c>
      <c r="J208" s="220" t="s">
        <v>90</v>
      </c>
    </row>
    <row r="209" spans="1:10" hidden="1" x14ac:dyDescent="0.25">
      <c r="A209" s="117">
        <v>2017137</v>
      </c>
      <c r="B209" s="118">
        <v>42918</v>
      </c>
      <c r="C209" s="141">
        <f t="shared" si="4"/>
        <v>2017</v>
      </c>
      <c r="D209" s="117" t="s">
        <v>523</v>
      </c>
      <c r="E209" s="117" t="s">
        <v>12</v>
      </c>
      <c r="F209" s="117" t="s">
        <v>13</v>
      </c>
      <c r="G209" s="117" t="s">
        <v>219</v>
      </c>
      <c r="H209" s="119" t="s">
        <v>321</v>
      </c>
      <c r="I209" s="117" t="s">
        <v>524</v>
      </c>
      <c r="J209" s="220" t="s">
        <v>17</v>
      </c>
    </row>
    <row r="210" spans="1:10" hidden="1" x14ac:dyDescent="0.25">
      <c r="A210" s="117">
        <v>2017138</v>
      </c>
      <c r="B210" s="118">
        <v>42918</v>
      </c>
      <c r="C210" s="141">
        <f t="shared" si="4"/>
        <v>2017</v>
      </c>
      <c r="D210" s="117" t="s">
        <v>62</v>
      </c>
      <c r="E210" s="117" t="s">
        <v>12</v>
      </c>
      <c r="F210" s="117" t="s">
        <v>86</v>
      </c>
      <c r="G210" s="117" t="s">
        <v>235</v>
      </c>
      <c r="H210" s="119" t="s">
        <v>213</v>
      </c>
      <c r="I210" s="117" t="s">
        <v>89</v>
      </c>
      <c r="J210" s="220" t="s">
        <v>39</v>
      </c>
    </row>
    <row r="211" spans="1:10" hidden="1" x14ac:dyDescent="0.25">
      <c r="A211" s="117">
        <v>2017141</v>
      </c>
      <c r="B211" s="118">
        <v>42918</v>
      </c>
      <c r="C211" s="141">
        <f t="shared" si="4"/>
        <v>2017</v>
      </c>
      <c r="D211" s="117" t="s">
        <v>67</v>
      </c>
      <c r="E211" s="117" t="s">
        <v>12</v>
      </c>
      <c r="F211" s="117" t="s">
        <v>234</v>
      </c>
      <c r="G211" s="117" t="s">
        <v>525</v>
      </c>
      <c r="H211" s="119" t="s">
        <v>75</v>
      </c>
      <c r="I211" s="117" t="s">
        <v>71</v>
      </c>
      <c r="J211" s="220" t="s">
        <v>90</v>
      </c>
    </row>
    <row r="212" spans="1:10" hidden="1" x14ac:dyDescent="0.25">
      <c r="A212" s="117">
        <v>2017146</v>
      </c>
      <c r="B212" s="118">
        <v>42925</v>
      </c>
      <c r="C212" s="141">
        <f t="shared" si="4"/>
        <v>2017</v>
      </c>
      <c r="D212" s="117" t="s">
        <v>21</v>
      </c>
      <c r="E212" s="117" t="s">
        <v>12</v>
      </c>
      <c r="F212" s="117" t="s">
        <v>68</v>
      </c>
      <c r="G212" s="117" t="s">
        <v>526</v>
      </c>
      <c r="H212" s="119" t="s">
        <v>140</v>
      </c>
      <c r="I212" s="117" t="s">
        <v>71</v>
      </c>
      <c r="J212" s="220" t="s">
        <v>90</v>
      </c>
    </row>
    <row r="213" spans="1:10" hidden="1" x14ac:dyDescent="0.25">
      <c r="A213" s="117">
        <v>2017149</v>
      </c>
      <c r="B213" s="118">
        <v>42923</v>
      </c>
      <c r="C213" s="141">
        <f t="shared" si="4"/>
        <v>2017</v>
      </c>
      <c r="D213" s="117" t="s">
        <v>118</v>
      </c>
      <c r="E213" s="117" t="s">
        <v>12</v>
      </c>
      <c r="F213" s="117" t="s">
        <v>252</v>
      </c>
      <c r="G213" s="117" t="s">
        <v>527</v>
      </c>
      <c r="H213" s="119" t="s">
        <v>124</v>
      </c>
      <c r="I213" s="117" t="s">
        <v>528</v>
      </c>
      <c r="J213" s="220" t="s">
        <v>17</v>
      </c>
    </row>
    <row r="214" spans="1:10" hidden="1" x14ac:dyDescent="0.25">
      <c r="A214" s="117">
        <v>2017150</v>
      </c>
      <c r="B214" s="118">
        <v>42921</v>
      </c>
      <c r="C214" s="141">
        <f t="shared" si="4"/>
        <v>2017</v>
      </c>
      <c r="D214" s="117" t="s">
        <v>529</v>
      </c>
      <c r="E214" s="117" t="s">
        <v>12</v>
      </c>
      <c r="F214" s="117" t="s">
        <v>530</v>
      </c>
      <c r="G214" s="117" t="s">
        <v>316</v>
      </c>
      <c r="H214" s="119" t="s">
        <v>132</v>
      </c>
      <c r="I214" s="117" t="s">
        <v>454</v>
      </c>
      <c r="J214" s="220" t="s">
        <v>90</v>
      </c>
    </row>
    <row r="215" spans="1:10" hidden="1" x14ac:dyDescent="0.25">
      <c r="A215" s="117">
        <v>2017151</v>
      </c>
      <c r="B215" s="118">
        <v>42907</v>
      </c>
      <c r="C215" s="141">
        <f t="shared" si="4"/>
        <v>2017</v>
      </c>
      <c r="D215" s="117" t="s">
        <v>531</v>
      </c>
      <c r="E215" s="117" t="s">
        <v>12</v>
      </c>
      <c r="F215" s="117" t="s">
        <v>23</v>
      </c>
      <c r="G215" s="117" t="s">
        <v>225</v>
      </c>
      <c r="H215" s="119" t="s">
        <v>15</v>
      </c>
      <c r="I215" s="117" t="s">
        <v>495</v>
      </c>
      <c r="J215" s="220" t="s">
        <v>90</v>
      </c>
    </row>
    <row r="216" spans="1:10" hidden="1" x14ac:dyDescent="0.25">
      <c r="A216" s="117">
        <v>2017152</v>
      </c>
      <c r="B216" s="118">
        <v>42924</v>
      </c>
      <c r="C216" s="141">
        <f t="shared" si="4"/>
        <v>2017</v>
      </c>
      <c r="D216" s="117" t="s">
        <v>280</v>
      </c>
      <c r="E216" s="117" t="s">
        <v>12</v>
      </c>
      <c r="F216" s="117" t="s">
        <v>342</v>
      </c>
      <c r="G216" s="117" t="s">
        <v>277</v>
      </c>
      <c r="H216" s="119" t="s">
        <v>230</v>
      </c>
      <c r="I216" s="117" t="s">
        <v>71</v>
      </c>
      <c r="J216" s="220" t="s">
        <v>90</v>
      </c>
    </row>
    <row r="217" spans="1:10" hidden="1" x14ac:dyDescent="0.25">
      <c r="A217" s="117">
        <v>2017153</v>
      </c>
      <c r="B217" s="118">
        <v>42926</v>
      </c>
      <c r="C217" s="141">
        <f t="shared" si="4"/>
        <v>2017</v>
      </c>
      <c r="D217" s="117" t="s">
        <v>200</v>
      </c>
      <c r="E217" s="117" t="s">
        <v>12</v>
      </c>
      <c r="F217" s="117" t="s">
        <v>131</v>
      </c>
      <c r="G217" s="117" t="s">
        <v>346</v>
      </c>
      <c r="H217" s="119" t="s">
        <v>98</v>
      </c>
      <c r="I217" s="117" t="s">
        <v>133</v>
      </c>
      <c r="J217" s="220" t="s">
        <v>17</v>
      </c>
    </row>
    <row r="218" spans="1:10" hidden="1" x14ac:dyDescent="0.25">
      <c r="A218" s="107">
        <v>2017163</v>
      </c>
      <c r="B218" s="108">
        <v>42932</v>
      </c>
      <c r="C218" s="132">
        <f t="shared" si="4"/>
        <v>2017</v>
      </c>
      <c r="D218" s="107" t="s">
        <v>206</v>
      </c>
      <c r="E218" s="107" t="s">
        <v>22</v>
      </c>
      <c r="F218" s="107" t="s">
        <v>259</v>
      </c>
      <c r="G218" s="107" t="s">
        <v>233</v>
      </c>
      <c r="H218" s="109" t="s">
        <v>213</v>
      </c>
      <c r="I218" s="107" t="s">
        <v>133</v>
      </c>
      <c r="J218" s="204" t="s">
        <v>39</v>
      </c>
    </row>
    <row r="219" spans="1:10" hidden="1" x14ac:dyDescent="0.25">
      <c r="A219" s="117">
        <v>2017164</v>
      </c>
      <c r="B219" s="118">
        <v>42928</v>
      </c>
      <c r="C219" s="141">
        <f t="shared" si="4"/>
        <v>2017</v>
      </c>
      <c r="D219" s="117" t="s">
        <v>302</v>
      </c>
      <c r="E219" s="117" t="s">
        <v>12</v>
      </c>
      <c r="F219" s="117" t="s">
        <v>532</v>
      </c>
      <c r="G219" s="117" t="s">
        <v>189</v>
      </c>
      <c r="H219" s="119" t="s">
        <v>533</v>
      </c>
      <c r="I219" s="117" t="s">
        <v>534</v>
      </c>
      <c r="J219" s="220" t="s">
        <v>39</v>
      </c>
    </row>
    <row r="220" spans="1:10" hidden="1" x14ac:dyDescent="0.25">
      <c r="A220" s="117">
        <v>2017167</v>
      </c>
      <c r="B220" s="118">
        <v>42934</v>
      </c>
      <c r="C220" s="141">
        <f t="shared" si="4"/>
        <v>2017</v>
      </c>
      <c r="D220" s="117" t="s">
        <v>535</v>
      </c>
      <c r="E220" s="117" t="s">
        <v>12</v>
      </c>
      <c r="F220" s="117" t="s">
        <v>389</v>
      </c>
      <c r="G220" s="117" t="s">
        <v>536</v>
      </c>
      <c r="H220" s="119" t="s">
        <v>230</v>
      </c>
      <c r="I220" s="117" t="s">
        <v>537</v>
      </c>
      <c r="J220" s="220" t="s">
        <v>90</v>
      </c>
    </row>
    <row r="221" spans="1:10" hidden="1" x14ac:dyDescent="0.25">
      <c r="A221" s="117">
        <v>2017168</v>
      </c>
      <c r="B221" s="118">
        <v>42856</v>
      </c>
      <c r="C221" s="141">
        <f t="shared" si="4"/>
        <v>2017</v>
      </c>
      <c r="D221" s="117" t="s">
        <v>118</v>
      </c>
      <c r="E221" s="117" t="s">
        <v>12</v>
      </c>
      <c r="F221" s="117" t="s">
        <v>538</v>
      </c>
      <c r="G221" s="117" t="s">
        <v>539</v>
      </c>
      <c r="H221" s="119" t="s">
        <v>124</v>
      </c>
      <c r="I221" s="117" t="s">
        <v>540</v>
      </c>
      <c r="J221" s="220" t="s">
        <v>90</v>
      </c>
    </row>
    <row r="222" spans="1:10" hidden="1" x14ac:dyDescent="0.25">
      <c r="A222" s="117">
        <v>2017170</v>
      </c>
      <c r="B222" s="118">
        <v>42940</v>
      </c>
      <c r="C222" s="141">
        <f t="shared" si="4"/>
        <v>2017</v>
      </c>
      <c r="D222" s="117" t="s">
        <v>118</v>
      </c>
      <c r="E222" s="117" t="s">
        <v>12</v>
      </c>
      <c r="F222" s="117" t="s">
        <v>126</v>
      </c>
      <c r="G222" s="117" t="s">
        <v>541</v>
      </c>
      <c r="H222" s="119" t="s">
        <v>112</v>
      </c>
      <c r="I222" s="117" t="s">
        <v>542</v>
      </c>
      <c r="J222" s="220" t="s">
        <v>17</v>
      </c>
    </row>
    <row r="223" spans="1:10" hidden="1" x14ac:dyDescent="0.25">
      <c r="A223" s="107">
        <v>2017171</v>
      </c>
      <c r="B223" s="108">
        <v>42938</v>
      </c>
      <c r="C223" s="132">
        <f t="shared" si="4"/>
        <v>2017</v>
      </c>
      <c r="D223" s="107" t="s">
        <v>51</v>
      </c>
      <c r="E223" s="107" t="s">
        <v>22</v>
      </c>
      <c r="F223" s="107" t="s">
        <v>35</v>
      </c>
      <c r="G223" s="107" t="s">
        <v>344</v>
      </c>
      <c r="H223" s="109" t="s">
        <v>230</v>
      </c>
      <c r="I223" s="107" t="s">
        <v>71</v>
      </c>
      <c r="J223" s="204" t="s">
        <v>17</v>
      </c>
    </row>
    <row r="224" spans="1:10" hidden="1" x14ac:dyDescent="0.25">
      <c r="A224" s="107">
        <v>2017172</v>
      </c>
      <c r="B224" s="108">
        <v>42938</v>
      </c>
      <c r="C224" s="132">
        <f t="shared" si="4"/>
        <v>2017</v>
      </c>
      <c r="D224" s="107" t="s">
        <v>543</v>
      </c>
      <c r="E224" s="107" t="s">
        <v>22</v>
      </c>
      <c r="F224" s="107" t="s">
        <v>236</v>
      </c>
      <c r="G224" s="107" t="s">
        <v>59</v>
      </c>
      <c r="H224" s="109" t="s">
        <v>65</v>
      </c>
      <c r="I224" s="107" t="s">
        <v>178</v>
      </c>
      <c r="J224" s="204" t="s">
        <v>17</v>
      </c>
    </row>
    <row r="225" spans="1:10" hidden="1" x14ac:dyDescent="0.25">
      <c r="A225" s="117">
        <v>2017173</v>
      </c>
      <c r="B225" s="118">
        <v>42942</v>
      </c>
      <c r="C225" s="141">
        <f t="shared" si="4"/>
        <v>2017</v>
      </c>
      <c r="D225" s="117" t="s">
        <v>280</v>
      </c>
      <c r="E225" s="117" t="s">
        <v>12</v>
      </c>
      <c r="F225" s="117" t="s">
        <v>209</v>
      </c>
      <c r="G225" s="117" t="s">
        <v>229</v>
      </c>
      <c r="H225" s="119" t="s">
        <v>270</v>
      </c>
      <c r="I225" s="117" t="s">
        <v>89</v>
      </c>
      <c r="J225" s="220" t="s">
        <v>90</v>
      </c>
    </row>
    <row r="226" spans="1:10" hidden="1" x14ac:dyDescent="0.25">
      <c r="A226" s="117">
        <v>2017174</v>
      </c>
      <c r="B226" s="118">
        <v>42940</v>
      </c>
      <c r="C226" s="141">
        <f t="shared" si="4"/>
        <v>2017</v>
      </c>
      <c r="D226" s="117" t="s">
        <v>256</v>
      </c>
      <c r="E226" s="117" t="s">
        <v>12</v>
      </c>
      <c r="F226" s="117" t="s">
        <v>544</v>
      </c>
      <c r="G226" s="117" t="s">
        <v>545</v>
      </c>
      <c r="H226" s="119" t="s">
        <v>546</v>
      </c>
      <c r="I226" s="117" t="s">
        <v>146</v>
      </c>
      <c r="J226" s="220" t="s">
        <v>90</v>
      </c>
    </row>
    <row r="227" spans="1:10" hidden="1" x14ac:dyDescent="0.25">
      <c r="A227" s="117">
        <v>2017175</v>
      </c>
      <c r="B227" s="118">
        <v>42946</v>
      </c>
      <c r="C227" s="141">
        <f t="shared" si="4"/>
        <v>2017</v>
      </c>
      <c r="D227" s="117" t="s">
        <v>21</v>
      </c>
      <c r="E227" s="117" t="s">
        <v>12</v>
      </c>
      <c r="F227" s="117" t="s">
        <v>408</v>
      </c>
      <c r="G227" s="117" t="s">
        <v>547</v>
      </c>
      <c r="H227" s="119" t="s">
        <v>43</v>
      </c>
      <c r="I227" s="117" t="s">
        <v>501</v>
      </c>
      <c r="J227" s="220" t="s">
        <v>17</v>
      </c>
    </row>
    <row r="228" spans="1:10" hidden="1" x14ac:dyDescent="0.25">
      <c r="A228" s="117">
        <v>2017176</v>
      </c>
      <c r="B228" s="118">
        <v>42943</v>
      </c>
      <c r="C228" s="141">
        <f t="shared" si="4"/>
        <v>2017</v>
      </c>
      <c r="D228" s="117" t="s">
        <v>256</v>
      </c>
      <c r="E228" s="117" t="s">
        <v>12</v>
      </c>
      <c r="F228" s="117" t="s">
        <v>548</v>
      </c>
      <c r="G228" s="117" t="s">
        <v>549</v>
      </c>
      <c r="H228" s="119" t="s">
        <v>402</v>
      </c>
      <c r="I228" s="117" t="s">
        <v>501</v>
      </c>
      <c r="J228" s="220" t="s">
        <v>17</v>
      </c>
    </row>
    <row r="229" spans="1:10" hidden="1" x14ac:dyDescent="0.25">
      <c r="A229" s="117">
        <v>2017177</v>
      </c>
      <c r="B229" s="118">
        <v>42945</v>
      </c>
      <c r="C229" s="141">
        <f t="shared" si="4"/>
        <v>2017</v>
      </c>
      <c r="D229" s="156" t="s">
        <v>550</v>
      </c>
      <c r="E229" s="117" t="s">
        <v>12</v>
      </c>
      <c r="F229" s="117" t="s">
        <v>154</v>
      </c>
      <c r="G229" s="117" t="s">
        <v>551</v>
      </c>
      <c r="H229" s="119" t="s">
        <v>275</v>
      </c>
      <c r="I229" s="117" t="s">
        <v>552</v>
      </c>
      <c r="J229" s="220" t="s">
        <v>50</v>
      </c>
    </row>
    <row r="230" spans="1:10" hidden="1" x14ac:dyDescent="0.25">
      <c r="A230" s="117">
        <v>2017178</v>
      </c>
      <c r="B230" s="118">
        <v>42947</v>
      </c>
      <c r="C230" s="141">
        <f t="shared" si="4"/>
        <v>2017</v>
      </c>
      <c r="D230" s="117" t="s">
        <v>67</v>
      </c>
      <c r="E230" s="117" t="s">
        <v>12</v>
      </c>
      <c r="F230" s="117" t="s">
        <v>485</v>
      </c>
      <c r="G230" s="117" t="s">
        <v>329</v>
      </c>
      <c r="H230" s="119" t="s">
        <v>208</v>
      </c>
      <c r="I230" s="117" t="s">
        <v>71</v>
      </c>
      <c r="J230" s="220" t="s">
        <v>90</v>
      </c>
    </row>
    <row r="231" spans="1:10" hidden="1" x14ac:dyDescent="0.25">
      <c r="A231" s="117">
        <v>2017184</v>
      </c>
      <c r="B231" s="118">
        <v>42918</v>
      </c>
      <c r="C231" s="141">
        <f t="shared" si="4"/>
        <v>2017</v>
      </c>
      <c r="D231" s="117" t="s">
        <v>62</v>
      </c>
      <c r="E231" s="117" t="s">
        <v>12</v>
      </c>
      <c r="F231" s="117" t="s">
        <v>317</v>
      </c>
      <c r="G231" s="117" t="s">
        <v>553</v>
      </c>
      <c r="H231" s="119" t="s">
        <v>554</v>
      </c>
      <c r="I231" s="117" t="s">
        <v>152</v>
      </c>
      <c r="J231" s="220" t="s">
        <v>17</v>
      </c>
    </row>
    <row r="232" spans="1:10" hidden="1" x14ac:dyDescent="0.25">
      <c r="A232" s="117">
        <v>2017187</v>
      </c>
      <c r="B232" s="118">
        <v>42953</v>
      </c>
      <c r="C232" s="141">
        <f t="shared" si="4"/>
        <v>2017</v>
      </c>
      <c r="D232" s="117" t="s">
        <v>256</v>
      </c>
      <c r="E232" s="117" t="s">
        <v>12</v>
      </c>
      <c r="F232" s="117" t="s">
        <v>555</v>
      </c>
      <c r="G232" s="117" t="s">
        <v>425</v>
      </c>
      <c r="H232" s="119" t="s">
        <v>263</v>
      </c>
      <c r="I232" s="117" t="s">
        <v>141</v>
      </c>
      <c r="J232" s="220" t="s">
        <v>90</v>
      </c>
    </row>
    <row r="233" spans="1:10" hidden="1" x14ac:dyDescent="0.25">
      <c r="A233" s="107">
        <v>2017189</v>
      </c>
      <c r="B233" s="108">
        <v>42960</v>
      </c>
      <c r="C233" s="132">
        <f t="shared" si="4"/>
        <v>2017</v>
      </c>
      <c r="D233" s="107" t="s">
        <v>511</v>
      </c>
      <c r="E233" s="107" t="s">
        <v>22</v>
      </c>
      <c r="F233" s="107" t="s">
        <v>556</v>
      </c>
      <c r="G233" s="107" t="s">
        <v>557</v>
      </c>
      <c r="H233" s="109" t="s">
        <v>213</v>
      </c>
      <c r="I233" s="107" t="s">
        <v>558</v>
      </c>
      <c r="J233" s="204" t="s">
        <v>39</v>
      </c>
    </row>
    <row r="234" spans="1:10" hidden="1" x14ac:dyDescent="0.25">
      <c r="A234" s="117">
        <v>2017193</v>
      </c>
      <c r="B234" s="118">
        <v>42963</v>
      </c>
      <c r="C234" s="141">
        <f t="shared" si="4"/>
        <v>2017</v>
      </c>
      <c r="D234" s="117" t="s">
        <v>62</v>
      </c>
      <c r="E234" s="117" t="s">
        <v>12</v>
      </c>
      <c r="F234" s="117" t="s">
        <v>291</v>
      </c>
      <c r="G234" s="117" t="s">
        <v>260</v>
      </c>
      <c r="H234" s="119" t="s">
        <v>132</v>
      </c>
      <c r="I234" s="117" t="s">
        <v>89</v>
      </c>
      <c r="J234" s="220" t="s">
        <v>39</v>
      </c>
    </row>
    <row r="235" spans="1:10" hidden="1" x14ac:dyDescent="0.25">
      <c r="A235" s="107">
        <v>2017195</v>
      </c>
      <c r="B235" s="108">
        <v>42930</v>
      </c>
      <c r="C235" s="132">
        <f t="shared" si="4"/>
        <v>2017</v>
      </c>
      <c r="D235" s="107" t="s">
        <v>21</v>
      </c>
      <c r="E235" s="107" t="s">
        <v>22</v>
      </c>
      <c r="F235" s="107" t="s">
        <v>559</v>
      </c>
      <c r="G235" s="107" t="s">
        <v>339</v>
      </c>
      <c r="H235" s="109" t="s">
        <v>25</v>
      </c>
      <c r="I235" s="107" t="s">
        <v>71</v>
      </c>
      <c r="J235" s="204" t="s">
        <v>17</v>
      </c>
    </row>
    <row r="236" spans="1:10" hidden="1" x14ac:dyDescent="0.25">
      <c r="A236" s="107">
        <v>2017199</v>
      </c>
      <c r="B236" s="108">
        <v>42959</v>
      </c>
      <c r="C236" s="132">
        <f t="shared" si="4"/>
        <v>2017</v>
      </c>
      <c r="D236" s="107" t="s">
        <v>62</v>
      </c>
      <c r="E236" s="107" t="s">
        <v>22</v>
      </c>
      <c r="F236" s="107" t="s">
        <v>234</v>
      </c>
      <c r="G236" s="107" t="s">
        <v>245</v>
      </c>
      <c r="H236" s="109" t="s">
        <v>426</v>
      </c>
      <c r="I236" s="107" t="s">
        <v>71</v>
      </c>
      <c r="J236" s="204" t="s">
        <v>39</v>
      </c>
    </row>
    <row r="237" spans="1:10" hidden="1" x14ac:dyDescent="0.25">
      <c r="A237" s="117">
        <v>2017204</v>
      </c>
      <c r="B237" s="118">
        <v>42969</v>
      </c>
      <c r="C237" s="141">
        <f t="shared" si="4"/>
        <v>2017</v>
      </c>
      <c r="D237" s="117" t="s">
        <v>114</v>
      </c>
      <c r="E237" s="117" t="s">
        <v>12</v>
      </c>
      <c r="F237" s="117" t="s">
        <v>138</v>
      </c>
      <c r="G237" s="117" t="s">
        <v>465</v>
      </c>
      <c r="H237" s="119" t="s">
        <v>70</v>
      </c>
      <c r="I237" s="117" t="s">
        <v>141</v>
      </c>
      <c r="J237" s="220" t="s">
        <v>90</v>
      </c>
    </row>
    <row r="238" spans="1:10" hidden="1" x14ac:dyDescent="0.25">
      <c r="A238" s="117">
        <v>2017207</v>
      </c>
      <c r="B238" s="118">
        <v>42973</v>
      </c>
      <c r="C238" s="141">
        <f t="shared" si="4"/>
        <v>2017</v>
      </c>
      <c r="D238" s="117" t="s">
        <v>378</v>
      </c>
      <c r="E238" s="117" t="s">
        <v>12</v>
      </c>
      <c r="F238" s="117" t="s">
        <v>560</v>
      </c>
      <c r="G238" s="117" t="s">
        <v>315</v>
      </c>
      <c r="H238" s="119" t="s">
        <v>124</v>
      </c>
      <c r="I238" s="117" t="s">
        <v>324</v>
      </c>
      <c r="J238" s="220" t="s">
        <v>39</v>
      </c>
    </row>
    <row r="239" spans="1:10" hidden="1" x14ac:dyDescent="0.25">
      <c r="A239" s="117">
        <v>2017211</v>
      </c>
      <c r="B239" s="118">
        <v>42975</v>
      </c>
      <c r="C239" s="141">
        <f t="shared" si="4"/>
        <v>2017</v>
      </c>
      <c r="D239" s="117" t="s">
        <v>21</v>
      </c>
      <c r="E239" s="117" t="s">
        <v>12</v>
      </c>
      <c r="F239" s="117" t="s">
        <v>131</v>
      </c>
      <c r="G239" s="117" t="s">
        <v>561</v>
      </c>
      <c r="H239" s="119" t="s">
        <v>230</v>
      </c>
      <c r="I239" s="117" t="s">
        <v>146</v>
      </c>
      <c r="J239" s="220" t="s">
        <v>39</v>
      </c>
    </row>
    <row r="240" spans="1:10" hidden="1" x14ac:dyDescent="0.25">
      <c r="A240" s="117">
        <v>2017213</v>
      </c>
      <c r="B240" s="118">
        <v>42974</v>
      </c>
      <c r="C240" s="141">
        <f t="shared" si="4"/>
        <v>2017</v>
      </c>
      <c r="D240" s="117" t="s">
        <v>280</v>
      </c>
      <c r="E240" s="117" t="s">
        <v>12</v>
      </c>
      <c r="F240" s="117" t="s">
        <v>143</v>
      </c>
      <c r="G240" s="117" t="s">
        <v>279</v>
      </c>
      <c r="H240" s="119" t="s">
        <v>402</v>
      </c>
      <c r="I240" s="117" t="s">
        <v>89</v>
      </c>
      <c r="J240" s="220" t="s">
        <v>39</v>
      </c>
    </row>
    <row r="241" spans="1:10" hidden="1" x14ac:dyDescent="0.25">
      <c r="A241" s="117">
        <v>2017214</v>
      </c>
      <c r="B241" s="118">
        <v>42970</v>
      </c>
      <c r="C241" s="141">
        <f t="shared" si="4"/>
        <v>2017</v>
      </c>
      <c r="D241" s="117" t="s">
        <v>226</v>
      </c>
      <c r="E241" s="117" t="s">
        <v>12</v>
      </c>
      <c r="F241" s="117" t="s">
        <v>520</v>
      </c>
      <c r="G241" s="117" t="s">
        <v>502</v>
      </c>
      <c r="H241" s="119" t="s">
        <v>311</v>
      </c>
      <c r="I241" s="117" t="s">
        <v>71</v>
      </c>
      <c r="J241" s="220" t="s">
        <v>39</v>
      </c>
    </row>
    <row r="242" spans="1:10" hidden="1" x14ac:dyDescent="0.25">
      <c r="A242" s="117">
        <v>2017216</v>
      </c>
      <c r="B242" s="118">
        <v>42984</v>
      </c>
      <c r="C242" s="141">
        <f t="shared" si="4"/>
        <v>2017</v>
      </c>
      <c r="D242" s="117" t="s">
        <v>200</v>
      </c>
      <c r="E242" s="117" t="s">
        <v>12</v>
      </c>
      <c r="F242" s="117" t="s">
        <v>317</v>
      </c>
      <c r="G242" s="117" t="s">
        <v>219</v>
      </c>
      <c r="H242" s="119" t="s">
        <v>213</v>
      </c>
      <c r="I242" s="117" t="s">
        <v>133</v>
      </c>
      <c r="J242" s="220" t="s">
        <v>39</v>
      </c>
    </row>
    <row r="243" spans="1:10" hidden="1" x14ac:dyDescent="0.25">
      <c r="A243" s="117">
        <v>2017217</v>
      </c>
      <c r="B243" s="118">
        <v>42984</v>
      </c>
      <c r="C243" s="141">
        <f t="shared" si="4"/>
        <v>2017</v>
      </c>
      <c r="D243" s="117" t="s">
        <v>206</v>
      </c>
      <c r="E243" s="117" t="s">
        <v>12</v>
      </c>
      <c r="F243" s="117" t="s">
        <v>150</v>
      </c>
      <c r="G243" s="117" t="s">
        <v>526</v>
      </c>
      <c r="H243" s="119" t="s">
        <v>213</v>
      </c>
      <c r="I243" s="117" t="s">
        <v>133</v>
      </c>
      <c r="J243" s="220" t="s">
        <v>39</v>
      </c>
    </row>
    <row r="244" spans="1:10" hidden="1" x14ac:dyDescent="0.25">
      <c r="A244" s="117">
        <v>2017219</v>
      </c>
      <c r="B244" s="118">
        <v>42986</v>
      </c>
      <c r="C244" s="141">
        <f t="shared" si="4"/>
        <v>2017</v>
      </c>
      <c r="D244" s="117" t="s">
        <v>367</v>
      </c>
      <c r="E244" s="117" t="s">
        <v>12</v>
      </c>
      <c r="F244" s="117" t="s">
        <v>562</v>
      </c>
      <c r="G244" s="117" t="s">
        <v>404</v>
      </c>
      <c r="H244" s="119" t="s">
        <v>563</v>
      </c>
      <c r="I244" s="117" t="s">
        <v>66</v>
      </c>
      <c r="J244" s="220" t="s">
        <v>39</v>
      </c>
    </row>
    <row r="245" spans="1:10" hidden="1" x14ac:dyDescent="0.25">
      <c r="A245" s="117">
        <v>2017222</v>
      </c>
      <c r="B245" s="118">
        <v>42984</v>
      </c>
      <c r="C245" s="141">
        <f t="shared" si="4"/>
        <v>2017</v>
      </c>
      <c r="D245" s="117" t="s">
        <v>130</v>
      </c>
      <c r="E245" s="117" t="s">
        <v>12</v>
      </c>
      <c r="F245" s="117" t="s">
        <v>83</v>
      </c>
      <c r="G245" s="117" t="s">
        <v>344</v>
      </c>
      <c r="H245" s="119" t="s">
        <v>213</v>
      </c>
      <c r="I245" s="117" t="s">
        <v>133</v>
      </c>
      <c r="J245" s="220" t="s">
        <v>17</v>
      </c>
    </row>
    <row r="246" spans="1:10" hidden="1" x14ac:dyDescent="0.25">
      <c r="A246" s="117">
        <v>2017223</v>
      </c>
      <c r="B246" s="118">
        <v>42989</v>
      </c>
      <c r="C246" s="141">
        <f t="shared" si="4"/>
        <v>2017</v>
      </c>
      <c r="D246" s="117" t="s">
        <v>564</v>
      </c>
      <c r="E246" s="117" t="s">
        <v>12</v>
      </c>
      <c r="F246" s="117" t="s">
        <v>565</v>
      </c>
      <c r="G246" s="117" t="s">
        <v>274</v>
      </c>
      <c r="H246" s="119" t="s">
        <v>566</v>
      </c>
      <c r="I246" s="117" t="s">
        <v>567</v>
      </c>
      <c r="J246" s="220" t="s">
        <v>17</v>
      </c>
    </row>
    <row r="247" spans="1:10" hidden="1" x14ac:dyDescent="0.25">
      <c r="A247" s="117">
        <v>2017227</v>
      </c>
      <c r="B247" s="118">
        <v>42997</v>
      </c>
      <c r="C247" s="141">
        <f t="shared" si="4"/>
        <v>2017</v>
      </c>
      <c r="D247" s="117" t="s">
        <v>226</v>
      </c>
      <c r="E247" s="117" t="s">
        <v>12</v>
      </c>
      <c r="F247" s="117" t="s">
        <v>568</v>
      </c>
      <c r="G247" s="117" t="s">
        <v>569</v>
      </c>
      <c r="H247" s="119" t="s">
        <v>213</v>
      </c>
      <c r="I247" s="117" t="s">
        <v>141</v>
      </c>
      <c r="J247" s="220" t="s">
        <v>90</v>
      </c>
    </row>
    <row r="248" spans="1:10" hidden="1" x14ac:dyDescent="0.25">
      <c r="A248" s="107">
        <v>2017228</v>
      </c>
      <c r="B248" s="108">
        <v>42995</v>
      </c>
      <c r="C248" s="132">
        <f t="shared" si="4"/>
        <v>2017</v>
      </c>
      <c r="D248" s="107" t="s">
        <v>226</v>
      </c>
      <c r="E248" s="107" t="s">
        <v>22</v>
      </c>
      <c r="F248" s="107" t="s">
        <v>420</v>
      </c>
      <c r="G248" s="107" t="s">
        <v>274</v>
      </c>
      <c r="H248" s="109" t="s">
        <v>570</v>
      </c>
      <c r="I248" s="107" t="s">
        <v>571</v>
      </c>
      <c r="J248" s="204" t="s">
        <v>27</v>
      </c>
    </row>
    <row r="249" spans="1:10" hidden="1" x14ac:dyDescent="0.25">
      <c r="A249" s="117">
        <v>2017229</v>
      </c>
      <c r="B249" s="118">
        <v>42967</v>
      </c>
      <c r="C249" s="141">
        <f t="shared" si="4"/>
        <v>2017</v>
      </c>
      <c r="D249" s="117" t="s">
        <v>21</v>
      </c>
      <c r="E249" s="117" t="s">
        <v>12</v>
      </c>
      <c r="F249" s="117" t="s">
        <v>379</v>
      </c>
      <c r="G249" s="117" t="s">
        <v>286</v>
      </c>
      <c r="H249" s="119" t="s">
        <v>140</v>
      </c>
      <c r="I249" s="117" t="s">
        <v>333</v>
      </c>
      <c r="J249" s="220" t="s">
        <v>27</v>
      </c>
    </row>
    <row r="250" spans="1:10" hidden="1" x14ac:dyDescent="0.25">
      <c r="A250" s="107">
        <v>2017232</v>
      </c>
      <c r="B250" s="108">
        <v>42999</v>
      </c>
      <c r="C250" s="132">
        <f t="shared" si="4"/>
        <v>2017</v>
      </c>
      <c r="D250" s="107" t="s">
        <v>471</v>
      </c>
      <c r="E250" s="107" t="s">
        <v>52</v>
      </c>
      <c r="F250" s="107" t="s">
        <v>572</v>
      </c>
      <c r="G250" s="107" t="s">
        <v>573</v>
      </c>
      <c r="H250" s="109" t="s">
        <v>427</v>
      </c>
      <c r="I250" s="107" t="s">
        <v>474</v>
      </c>
      <c r="J250" s="204" t="s">
        <v>17</v>
      </c>
    </row>
    <row r="251" spans="1:10" hidden="1" x14ac:dyDescent="0.25">
      <c r="A251" s="107">
        <v>2017233</v>
      </c>
      <c r="B251" s="108">
        <v>43006</v>
      </c>
      <c r="C251" s="132">
        <f t="shared" si="4"/>
        <v>2017</v>
      </c>
      <c r="D251" s="107" t="s">
        <v>574</v>
      </c>
      <c r="E251" s="107" t="s">
        <v>29</v>
      </c>
      <c r="F251" s="107" t="s">
        <v>575</v>
      </c>
      <c r="G251" s="107" t="s">
        <v>576</v>
      </c>
      <c r="H251" s="109" t="s">
        <v>43</v>
      </c>
      <c r="I251" s="107" t="s">
        <v>577</v>
      </c>
      <c r="J251" s="221" t="s">
        <v>17</v>
      </c>
    </row>
    <row r="252" spans="1:10" hidden="1" x14ac:dyDescent="0.25">
      <c r="A252" s="117">
        <v>2017236</v>
      </c>
      <c r="B252" s="118">
        <v>43001</v>
      </c>
      <c r="C252" s="141">
        <f t="shared" si="4"/>
        <v>2017</v>
      </c>
      <c r="D252" s="117" t="s">
        <v>578</v>
      </c>
      <c r="E252" s="117" t="s">
        <v>12</v>
      </c>
      <c r="F252" s="117" t="s">
        <v>579</v>
      </c>
      <c r="G252" s="117" t="s">
        <v>250</v>
      </c>
      <c r="H252" s="119" t="s">
        <v>132</v>
      </c>
      <c r="I252" s="117" t="s">
        <v>360</v>
      </c>
      <c r="J252" s="220" t="s">
        <v>17</v>
      </c>
    </row>
    <row r="253" spans="1:10" hidden="1" x14ac:dyDescent="0.25">
      <c r="A253" s="117">
        <v>2017239</v>
      </c>
      <c r="B253" s="118">
        <v>43013</v>
      </c>
      <c r="C253" s="141">
        <f t="shared" si="4"/>
        <v>2017</v>
      </c>
      <c r="D253" s="117" t="s">
        <v>580</v>
      </c>
      <c r="E253" s="117" t="s">
        <v>12</v>
      </c>
      <c r="F253" s="117" t="s">
        <v>581</v>
      </c>
      <c r="G253" s="117" t="s">
        <v>359</v>
      </c>
      <c r="H253" s="119" t="s">
        <v>582</v>
      </c>
      <c r="I253" s="117" t="s">
        <v>583</v>
      </c>
      <c r="J253" s="220" t="s">
        <v>39</v>
      </c>
    </row>
    <row r="254" spans="1:10" hidden="1" x14ac:dyDescent="0.25">
      <c r="A254" s="117">
        <v>2017240</v>
      </c>
      <c r="B254" s="118">
        <v>43009</v>
      </c>
      <c r="C254" s="141">
        <f t="shared" si="4"/>
        <v>2017</v>
      </c>
      <c r="D254" s="117" t="s">
        <v>62</v>
      </c>
      <c r="E254" s="117" t="s">
        <v>12</v>
      </c>
      <c r="F254" s="117" t="s">
        <v>150</v>
      </c>
      <c r="G254" s="117" t="s">
        <v>338</v>
      </c>
      <c r="H254" s="119" t="s">
        <v>330</v>
      </c>
      <c r="I254" s="117" t="s">
        <v>152</v>
      </c>
      <c r="J254" s="220" t="s">
        <v>17</v>
      </c>
    </row>
    <row r="255" spans="1:10" hidden="1" x14ac:dyDescent="0.25">
      <c r="A255" s="107">
        <v>2017243</v>
      </c>
      <c r="B255" s="108">
        <v>43014</v>
      </c>
      <c r="C255" s="132">
        <f t="shared" si="4"/>
        <v>2017</v>
      </c>
      <c r="D255" s="107" t="s">
        <v>578</v>
      </c>
      <c r="E255" s="107" t="s">
        <v>52</v>
      </c>
      <c r="F255" s="107" t="s">
        <v>83</v>
      </c>
      <c r="G255" s="107" t="s">
        <v>316</v>
      </c>
      <c r="H255" s="109" t="s">
        <v>293</v>
      </c>
      <c r="I255" s="107" t="s">
        <v>133</v>
      </c>
      <c r="J255" s="204" t="s">
        <v>90</v>
      </c>
    </row>
    <row r="256" spans="1:10" hidden="1" x14ac:dyDescent="0.25">
      <c r="A256" s="117">
        <v>2017249</v>
      </c>
      <c r="B256" s="118">
        <v>43024</v>
      </c>
      <c r="C256" s="141">
        <f t="shared" si="4"/>
        <v>2017</v>
      </c>
      <c r="D256" s="117" t="s">
        <v>62</v>
      </c>
      <c r="E256" s="117" t="s">
        <v>12</v>
      </c>
      <c r="F256" s="117" t="s">
        <v>46</v>
      </c>
      <c r="G256" s="117" t="s">
        <v>87</v>
      </c>
      <c r="H256" s="119" t="s">
        <v>584</v>
      </c>
      <c r="I256" s="117" t="s">
        <v>89</v>
      </c>
      <c r="J256" s="220" t="s">
        <v>17</v>
      </c>
    </row>
    <row r="257" spans="1:10" hidden="1" x14ac:dyDescent="0.25">
      <c r="A257" s="117">
        <v>2017254</v>
      </c>
      <c r="B257" s="118">
        <v>43033</v>
      </c>
      <c r="C257" s="141">
        <f t="shared" si="4"/>
        <v>2017</v>
      </c>
      <c r="D257" s="117" t="s">
        <v>226</v>
      </c>
      <c r="E257" s="117" t="s">
        <v>12</v>
      </c>
      <c r="F257" s="117" t="s">
        <v>209</v>
      </c>
      <c r="G257" s="117" t="s">
        <v>231</v>
      </c>
      <c r="H257" s="119" t="s">
        <v>112</v>
      </c>
      <c r="I257" s="117" t="s">
        <v>89</v>
      </c>
      <c r="J257" s="220" t="s">
        <v>90</v>
      </c>
    </row>
    <row r="258" spans="1:10" hidden="1" x14ac:dyDescent="0.25">
      <c r="A258" s="117">
        <v>2017258</v>
      </c>
      <c r="B258" s="118">
        <v>43038</v>
      </c>
      <c r="C258" s="141">
        <f t="shared" si="4"/>
        <v>2017</v>
      </c>
      <c r="D258" s="117" t="s">
        <v>182</v>
      </c>
      <c r="E258" s="117" t="s">
        <v>12</v>
      </c>
      <c r="F258" s="117" t="s">
        <v>424</v>
      </c>
      <c r="G258" s="117" t="s">
        <v>269</v>
      </c>
      <c r="H258" s="119" t="s">
        <v>37</v>
      </c>
      <c r="I258" s="117" t="s">
        <v>585</v>
      </c>
      <c r="J258" s="220" t="s">
        <v>17</v>
      </c>
    </row>
    <row r="259" spans="1:10" hidden="1" x14ac:dyDescent="0.25">
      <c r="A259" s="117">
        <v>2017262</v>
      </c>
      <c r="B259" s="118">
        <v>43041</v>
      </c>
      <c r="C259" s="141">
        <f t="shared" si="4"/>
        <v>2017</v>
      </c>
      <c r="D259" s="156" t="s">
        <v>586</v>
      </c>
      <c r="E259" s="117" t="s">
        <v>12</v>
      </c>
      <c r="F259" s="117" t="s">
        <v>587</v>
      </c>
      <c r="G259" s="117" t="s">
        <v>361</v>
      </c>
      <c r="H259" s="119" t="s">
        <v>588</v>
      </c>
      <c r="I259" s="117" t="s">
        <v>589</v>
      </c>
      <c r="J259" s="220" t="s">
        <v>50</v>
      </c>
    </row>
    <row r="260" spans="1:10" hidden="1" x14ac:dyDescent="0.25">
      <c r="A260" s="117">
        <v>2017264</v>
      </c>
      <c r="B260" s="118">
        <v>43043</v>
      </c>
      <c r="C260" s="141">
        <f t="shared" si="4"/>
        <v>2017</v>
      </c>
      <c r="D260" s="117" t="s">
        <v>226</v>
      </c>
      <c r="E260" s="117" t="s">
        <v>12</v>
      </c>
      <c r="F260" s="117" t="s">
        <v>212</v>
      </c>
      <c r="G260" s="117" t="s">
        <v>590</v>
      </c>
      <c r="H260" s="119" t="s">
        <v>43</v>
      </c>
      <c r="I260" s="117" t="s">
        <v>141</v>
      </c>
      <c r="J260" s="220" t="s">
        <v>90</v>
      </c>
    </row>
    <row r="261" spans="1:10" hidden="1" x14ac:dyDescent="0.25">
      <c r="A261" s="117">
        <v>2017267</v>
      </c>
      <c r="B261" s="118">
        <v>43056</v>
      </c>
      <c r="C261" s="141">
        <f t="shared" ref="C261:C262" si="5">YEAR(B261)</f>
        <v>2017</v>
      </c>
      <c r="D261" s="117" t="s">
        <v>591</v>
      </c>
      <c r="E261" s="117" t="s">
        <v>12</v>
      </c>
      <c r="F261" s="117" t="s">
        <v>212</v>
      </c>
      <c r="G261" s="117" t="s">
        <v>258</v>
      </c>
      <c r="H261" s="119" t="s">
        <v>321</v>
      </c>
      <c r="I261" s="117" t="s">
        <v>141</v>
      </c>
      <c r="J261" s="220" t="s">
        <v>90</v>
      </c>
    </row>
    <row r="262" spans="1:10" hidden="1" x14ac:dyDescent="0.25">
      <c r="A262" s="117">
        <v>2017268</v>
      </c>
      <c r="B262" s="118">
        <v>43058</v>
      </c>
      <c r="C262" s="141">
        <f t="shared" si="5"/>
        <v>2017</v>
      </c>
      <c r="D262" s="156" t="s">
        <v>592</v>
      </c>
      <c r="E262" s="117" t="s">
        <v>12</v>
      </c>
      <c r="F262" s="117" t="s">
        <v>593</v>
      </c>
      <c r="G262" s="117" t="s">
        <v>163</v>
      </c>
      <c r="H262" s="119" t="s">
        <v>388</v>
      </c>
      <c r="I262" s="117" t="s">
        <v>594</v>
      </c>
      <c r="J262" s="220" t="s">
        <v>27</v>
      </c>
    </row>
    <row r="263" spans="1:10" hidden="1" x14ac:dyDescent="0.25">
      <c r="A263" s="117">
        <v>2017270</v>
      </c>
      <c r="B263" s="118">
        <v>43063</v>
      </c>
      <c r="C263" s="141">
        <f t="shared" ref="C263:C264" si="6">YEAR(B263)</f>
        <v>2017</v>
      </c>
      <c r="D263" s="117" t="s">
        <v>595</v>
      </c>
      <c r="E263" s="117" t="s">
        <v>12</v>
      </c>
      <c r="F263" s="117" t="s">
        <v>138</v>
      </c>
      <c r="G263" s="117" t="s">
        <v>483</v>
      </c>
      <c r="H263" s="119" t="s">
        <v>132</v>
      </c>
      <c r="I263" s="117" t="s">
        <v>333</v>
      </c>
      <c r="J263" s="220" t="s">
        <v>90</v>
      </c>
    </row>
    <row r="264" spans="1:10" hidden="1" x14ac:dyDescent="0.25">
      <c r="A264" s="117">
        <v>2017271</v>
      </c>
      <c r="B264" s="118">
        <v>43070</v>
      </c>
      <c r="C264" s="141">
        <f t="shared" si="6"/>
        <v>2017</v>
      </c>
      <c r="D264" s="117" t="s">
        <v>280</v>
      </c>
      <c r="E264" s="117" t="s">
        <v>12</v>
      </c>
      <c r="F264" s="117" t="s">
        <v>317</v>
      </c>
      <c r="G264" s="117" t="s">
        <v>281</v>
      </c>
      <c r="H264" s="119" t="s">
        <v>243</v>
      </c>
      <c r="I264" s="117" t="s">
        <v>89</v>
      </c>
      <c r="J264" s="220" t="s">
        <v>17</v>
      </c>
    </row>
    <row r="265" spans="1:10" hidden="1" x14ac:dyDescent="0.25">
      <c r="A265" s="117">
        <v>2017273</v>
      </c>
      <c r="B265" s="118">
        <v>43079</v>
      </c>
      <c r="C265" s="141">
        <f t="shared" ref="C265" si="7">YEAR(B265)</f>
        <v>2017</v>
      </c>
      <c r="D265" s="117" t="s">
        <v>596</v>
      </c>
      <c r="E265" s="117" t="s">
        <v>12</v>
      </c>
      <c r="F265" s="117" t="s">
        <v>597</v>
      </c>
      <c r="G265" s="117" t="s">
        <v>286</v>
      </c>
      <c r="H265" s="119" t="s">
        <v>388</v>
      </c>
      <c r="I265" s="117" t="s">
        <v>598</v>
      </c>
      <c r="J265" s="220" t="s">
        <v>27</v>
      </c>
    </row>
    <row r="266" spans="1:10" hidden="1" x14ac:dyDescent="0.25">
      <c r="A266" s="117">
        <v>2017279</v>
      </c>
      <c r="B266" s="118">
        <v>43016</v>
      </c>
      <c r="C266" s="141">
        <f>YEAR(B266)</f>
        <v>2017</v>
      </c>
      <c r="D266" s="117" t="s">
        <v>62</v>
      </c>
      <c r="E266" s="117" t="s">
        <v>12</v>
      </c>
      <c r="F266" s="117" t="s">
        <v>119</v>
      </c>
      <c r="G266" s="117" t="s">
        <v>97</v>
      </c>
      <c r="H266" s="119" t="s">
        <v>230</v>
      </c>
      <c r="I266" s="117" t="s">
        <v>89</v>
      </c>
      <c r="J266" s="220" t="s">
        <v>90</v>
      </c>
    </row>
    <row r="267" spans="1:10" hidden="1" x14ac:dyDescent="0.25">
      <c r="A267" s="117">
        <v>2017281</v>
      </c>
      <c r="B267" s="118">
        <v>43058</v>
      </c>
      <c r="C267" s="141">
        <f>YEAR(B267)</f>
        <v>2017</v>
      </c>
      <c r="D267" s="117" t="s">
        <v>21</v>
      </c>
      <c r="E267" s="117" t="s">
        <v>12</v>
      </c>
      <c r="F267" s="117" t="s">
        <v>188</v>
      </c>
      <c r="G267" s="117" t="s">
        <v>353</v>
      </c>
      <c r="H267" s="119" t="s">
        <v>402</v>
      </c>
      <c r="I267" s="117" t="s">
        <v>333</v>
      </c>
      <c r="J267" s="220" t="s">
        <v>17</v>
      </c>
    </row>
    <row r="268" spans="1:10" ht="15.75" hidden="1" thickBot="1" x14ac:dyDescent="0.3">
      <c r="A268" s="151">
        <v>2017283</v>
      </c>
      <c r="B268" s="152">
        <v>43089</v>
      </c>
      <c r="C268" s="153">
        <f>YEAR(B268)</f>
        <v>2017</v>
      </c>
      <c r="D268" s="151" t="s">
        <v>280</v>
      </c>
      <c r="E268" s="151" t="s">
        <v>12</v>
      </c>
      <c r="F268" s="151" t="s">
        <v>86</v>
      </c>
      <c r="G268" s="151" t="s">
        <v>127</v>
      </c>
      <c r="H268" s="154" t="s">
        <v>65</v>
      </c>
      <c r="I268" s="151" t="s">
        <v>89</v>
      </c>
      <c r="J268" s="222" t="s">
        <v>90</v>
      </c>
    </row>
    <row r="269" spans="1:10" hidden="1" x14ac:dyDescent="0.25">
      <c r="A269" s="143">
        <v>2018001</v>
      </c>
      <c r="B269" s="144">
        <v>43101</v>
      </c>
      <c r="C269" s="145">
        <f t="shared" ref="C269:C272" si="8">YEAR(B269)</f>
        <v>2018</v>
      </c>
      <c r="D269" s="143" t="s">
        <v>599</v>
      </c>
      <c r="E269" s="143" t="s">
        <v>12</v>
      </c>
      <c r="F269" s="143" t="s">
        <v>600</v>
      </c>
      <c r="G269" s="143" t="s">
        <v>87</v>
      </c>
      <c r="H269" s="146" t="s">
        <v>93</v>
      </c>
      <c r="I269" s="143" t="s">
        <v>601</v>
      </c>
      <c r="J269" s="223" t="s">
        <v>90</v>
      </c>
    </row>
    <row r="270" spans="1:10" hidden="1" x14ac:dyDescent="0.25">
      <c r="A270" s="147">
        <v>2018003</v>
      </c>
      <c r="B270" s="148">
        <v>43107</v>
      </c>
      <c r="C270" s="149">
        <f t="shared" si="8"/>
        <v>2018</v>
      </c>
      <c r="D270" s="147" t="s">
        <v>21</v>
      </c>
      <c r="E270" s="147" t="s">
        <v>12</v>
      </c>
      <c r="F270" s="147" t="s">
        <v>143</v>
      </c>
      <c r="G270" s="147" t="s">
        <v>602</v>
      </c>
      <c r="H270" s="150" t="s">
        <v>272</v>
      </c>
      <c r="I270" s="147" t="s">
        <v>89</v>
      </c>
      <c r="J270" s="224" t="s">
        <v>90</v>
      </c>
    </row>
    <row r="271" spans="1:10" hidden="1" x14ac:dyDescent="0.25">
      <c r="A271" s="147">
        <v>2018004</v>
      </c>
      <c r="B271" s="148">
        <v>43107</v>
      </c>
      <c r="C271" s="149">
        <f t="shared" si="8"/>
        <v>2018</v>
      </c>
      <c r="D271" s="147" t="s">
        <v>331</v>
      </c>
      <c r="E271" s="147" t="s">
        <v>12</v>
      </c>
      <c r="F271" s="147" t="s">
        <v>86</v>
      </c>
      <c r="G271" s="147" t="s">
        <v>603</v>
      </c>
      <c r="H271" s="150" t="s">
        <v>263</v>
      </c>
      <c r="I271" s="147" t="s">
        <v>89</v>
      </c>
      <c r="J271" s="224" t="s">
        <v>39</v>
      </c>
    </row>
    <row r="272" spans="1:10" hidden="1" x14ac:dyDescent="0.25">
      <c r="A272" s="147">
        <v>2018009</v>
      </c>
      <c r="B272" s="148">
        <v>43116</v>
      </c>
      <c r="C272" s="149">
        <f t="shared" si="8"/>
        <v>2018</v>
      </c>
      <c r="D272" s="147" t="s">
        <v>62</v>
      </c>
      <c r="E272" s="147" t="s">
        <v>12</v>
      </c>
      <c r="F272" s="147" t="s">
        <v>209</v>
      </c>
      <c r="G272" s="147" t="s">
        <v>516</v>
      </c>
      <c r="H272" s="150" t="s">
        <v>140</v>
      </c>
      <c r="I272" s="147" t="s">
        <v>324</v>
      </c>
      <c r="J272" s="224" t="s">
        <v>17</v>
      </c>
    </row>
    <row r="273" spans="1:10" hidden="1" x14ac:dyDescent="0.25">
      <c r="A273" s="147">
        <v>2018011</v>
      </c>
      <c r="B273" s="148">
        <v>43116</v>
      </c>
      <c r="C273" s="149">
        <f t="shared" ref="C273" si="9">YEAR(B273)</f>
        <v>2018</v>
      </c>
      <c r="D273" s="155" t="s">
        <v>604</v>
      </c>
      <c r="E273" s="147" t="s">
        <v>12</v>
      </c>
      <c r="F273" s="147" t="s">
        <v>605</v>
      </c>
      <c r="G273" s="147" t="s">
        <v>606</v>
      </c>
      <c r="H273" s="150" t="s">
        <v>15</v>
      </c>
      <c r="I273" s="147" t="s">
        <v>607</v>
      </c>
      <c r="J273" s="224" t="s">
        <v>50</v>
      </c>
    </row>
    <row r="274" spans="1:10" hidden="1" x14ac:dyDescent="0.25">
      <c r="A274" s="147">
        <v>2018028</v>
      </c>
      <c r="B274" s="148">
        <v>43153</v>
      </c>
      <c r="C274" s="149">
        <f t="shared" ref="C274:C275" si="10">YEAR(B274)</f>
        <v>2018</v>
      </c>
      <c r="D274" s="147" t="s">
        <v>608</v>
      </c>
      <c r="E274" s="147" t="s">
        <v>12</v>
      </c>
      <c r="F274" s="147" t="s">
        <v>423</v>
      </c>
      <c r="G274" s="147" t="s">
        <v>609</v>
      </c>
      <c r="H274" s="150" t="s">
        <v>70</v>
      </c>
      <c r="I274" s="147" t="s">
        <v>610</v>
      </c>
      <c r="J274" s="225" t="s">
        <v>17</v>
      </c>
    </row>
    <row r="275" spans="1:10" hidden="1" x14ac:dyDescent="0.25">
      <c r="A275" s="147">
        <v>2018030</v>
      </c>
      <c r="B275" s="148">
        <v>43152</v>
      </c>
      <c r="C275" s="149">
        <f t="shared" si="10"/>
        <v>2018</v>
      </c>
      <c r="D275" s="147" t="s">
        <v>206</v>
      </c>
      <c r="E275" s="147" t="s">
        <v>12</v>
      </c>
      <c r="F275" s="147" t="s">
        <v>86</v>
      </c>
      <c r="G275" s="147" t="s">
        <v>127</v>
      </c>
      <c r="H275" s="150" t="s">
        <v>132</v>
      </c>
      <c r="I275" s="147" t="s">
        <v>133</v>
      </c>
      <c r="J275" s="225" t="s">
        <v>39</v>
      </c>
    </row>
    <row r="276" spans="1:10" hidden="1" x14ac:dyDescent="0.25">
      <c r="A276" s="147">
        <v>2018032</v>
      </c>
      <c r="B276" s="148">
        <v>43145</v>
      </c>
      <c r="C276" s="149">
        <f t="shared" ref="C276" si="11">YEAR(B276)</f>
        <v>2018</v>
      </c>
      <c r="D276" s="147" t="s">
        <v>611</v>
      </c>
      <c r="E276" s="147" t="s">
        <v>12</v>
      </c>
      <c r="F276" s="147" t="s">
        <v>216</v>
      </c>
      <c r="G276" s="147" t="s">
        <v>54</v>
      </c>
      <c r="H276" s="150" t="s">
        <v>232</v>
      </c>
      <c r="I276" s="147" t="s">
        <v>612</v>
      </c>
      <c r="J276" s="225" t="s">
        <v>17</v>
      </c>
    </row>
    <row r="277" spans="1:10" hidden="1" x14ac:dyDescent="0.25">
      <c r="A277" s="147">
        <v>2018041</v>
      </c>
      <c r="B277" s="148">
        <v>43185</v>
      </c>
      <c r="C277" s="149">
        <f t="shared" ref="C277" si="12">YEAR(B277)</f>
        <v>2018</v>
      </c>
      <c r="D277" s="147" t="s">
        <v>613</v>
      </c>
      <c r="E277" s="147" t="s">
        <v>12</v>
      </c>
      <c r="F277" s="147" t="s">
        <v>396</v>
      </c>
      <c r="G277" s="147" t="s">
        <v>614</v>
      </c>
      <c r="H277" s="150" t="s">
        <v>208</v>
      </c>
      <c r="I277" s="147" t="s">
        <v>615</v>
      </c>
      <c r="J277" s="224" t="s">
        <v>90</v>
      </c>
    </row>
    <row r="278" spans="1:10" hidden="1" x14ac:dyDescent="0.25">
      <c r="A278" s="147">
        <v>2018042</v>
      </c>
      <c r="B278" s="148">
        <v>43184</v>
      </c>
      <c r="C278" s="149">
        <f t="shared" ref="C278:C282" si="13">YEAR(B278)</f>
        <v>2018</v>
      </c>
      <c r="D278" s="147" t="s">
        <v>226</v>
      </c>
      <c r="E278" s="147" t="s">
        <v>12</v>
      </c>
      <c r="F278" s="147" t="s">
        <v>616</v>
      </c>
      <c r="G278" s="147" t="s">
        <v>617</v>
      </c>
      <c r="H278" s="150" t="s">
        <v>426</v>
      </c>
      <c r="I278" s="147" t="s">
        <v>141</v>
      </c>
      <c r="J278" s="224" t="s">
        <v>17</v>
      </c>
    </row>
    <row r="279" spans="1:10" hidden="1" x14ac:dyDescent="0.25">
      <c r="A279" s="147">
        <v>2018043</v>
      </c>
      <c r="B279" s="148">
        <v>43191</v>
      </c>
      <c r="C279" s="149">
        <f t="shared" si="13"/>
        <v>2018</v>
      </c>
      <c r="D279" s="147" t="s">
        <v>618</v>
      </c>
      <c r="E279" s="147" t="s">
        <v>12</v>
      </c>
      <c r="F279" s="147" t="s">
        <v>86</v>
      </c>
      <c r="G279" s="147" t="s">
        <v>434</v>
      </c>
      <c r="H279" s="150" t="s">
        <v>402</v>
      </c>
      <c r="I279" s="147" t="s">
        <v>89</v>
      </c>
      <c r="J279" s="224" t="s">
        <v>17</v>
      </c>
    </row>
    <row r="280" spans="1:10" hidden="1" x14ac:dyDescent="0.25">
      <c r="A280" s="147">
        <v>2018044</v>
      </c>
      <c r="B280" s="148">
        <v>43184</v>
      </c>
      <c r="C280" s="149">
        <f t="shared" si="13"/>
        <v>2018</v>
      </c>
      <c r="D280" s="147" t="s">
        <v>206</v>
      </c>
      <c r="E280" s="147" t="s">
        <v>12</v>
      </c>
      <c r="F280" s="147" t="s">
        <v>619</v>
      </c>
      <c r="G280" s="147" t="s">
        <v>375</v>
      </c>
      <c r="H280" s="150" t="s">
        <v>582</v>
      </c>
      <c r="I280" s="147" t="s">
        <v>470</v>
      </c>
      <c r="J280" s="224" t="s">
        <v>90</v>
      </c>
    </row>
    <row r="281" spans="1:10" hidden="1" x14ac:dyDescent="0.25">
      <c r="A281" s="107">
        <v>2018047</v>
      </c>
      <c r="B281" s="108">
        <v>43132</v>
      </c>
      <c r="C281" s="132">
        <f t="shared" si="13"/>
        <v>2018</v>
      </c>
      <c r="D281" s="107" t="s">
        <v>226</v>
      </c>
      <c r="E281" s="107" t="s">
        <v>22</v>
      </c>
      <c r="F281" s="107" t="s">
        <v>620</v>
      </c>
      <c r="G281" s="107" t="s">
        <v>106</v>
      </c>
      <c r="H281" s="109" t="s">
        <v>427</v>
      </c>
      <c r="I281" s="107" t="s">
        <v>141</v>
      </c>
      <c r="J281" s="204" t="s">
        <v>27</v>
      </c>
    </row>
    <row r="282" spans="1:10" hidden="1" x14ac:dyDescent="0.25">
      <c r="A282" s="147">
        <v>2018048</v>
      </c>
      <c r="B282" s="148">
        <v>43195</v>
      </c>
      <c r="C282" s="149">
        <f t="shared" si="13"/>
        <v>2018</v>
      </c>
      <c r="D282" s="147" t="s">
        <v>284</v>
      </c>
      <c r="E282" s="147" t="s">
        <v>12</v>
      </c>
      <c r="F282" s="147" t="s">
        <v>621</v>
      </c>
      <c r="G282" s="147" t="s">
        <v>622</v>
      </c>
      <c r="H282" s="150" t="s">
        <v>623</v>
      </c>
      <c r="I282" s="147" t="s">
        <v>624</v>
      </c>
      <c r="J282" s="224" t="s">
        <v>39</v>
      </c>
    </row>
    <row r="283" spans="1:10" hidden="1" x14ac:dyDescent="0.25">
      <c r="A283" s="147">
        <v>2018053</v>
      </c>
      <c r="B283" s="148">
        <v>43204</v>
      </c>
      <c r="C283" s="149">
        <f t="shared" ref="C283:C286" si="14">YEAR(B283)</f>
        <v>2018</v>
      </c>
      <c r="D283" s="147" t="s">
        <v>280</v>
      </c>
      <c r="E283" s="147" t="s">
        <v>12</v>
      </c>
      <c r="F283" s="147" t="s">
        <v>291</v>
      </c>
      <c r="G283" s="147" t="s">
        <v>253</v>
      </c>
      <c r="H283" s="150" t="s">
        <v>70</v>
      </c>
      <c r="I283" s="147" t="s">
        <v>89</v>
      </c>
      <c r="J283" s="224" t="s">
        <v>90</v>
      </c>
    </row>
    <row r="284" spans="1:10" hidden="1" x14ac:dyDescent="0.25">
      <c r="A284" s="147">
        <v>2018054</v>
      </c>
      <c r="B284" s="148">
        <v>43174</v>
      </c>
      <c r="C284" s="149">
        <f t="shared" si="14"/>
        <v>2018</v>
      </c>
      <c r="D284" s="147" t="s">
        <v>182</v>
      </c>
      <c r="E284" s="147" t="s">
        <v>12</v>
      </c>
      <c r="F284" s="147" t="s">
        <v>143</v>
      </c>
      <c r="G284" s="147" t="s">
        <v>305</v>
      </c>
      <c r="H284" s="150" t="s">
        <v>98</v>
      </c>
      <c r="I284" s="147" t="s">
        <v>89</v>
      </c>
      <c r="J284" s="224" t="s">
        <v>17</v>
      </c>
    </row>
    <row r="285" spans="1:10" hidden="1" x14ac:dyDescent="0.25">
      <c r="A285" s="147">
        <v>2018055</v>
      </c>
      <c r="B285" s="148">
        <v>43209</v>
      </c>
      <c r="C285" s="149">
        <f t="shared" si="14"/>
        <v>2018</v>
      </c>
      <c r="D285" s="147" t="s">
        <v>625</v>
      </c>
      <c r="E285" s="147" t="s">
        <v>12</v>
      </c>
      <c r="F285" s="147" t="s">
        <v>369</v>
      </c>
      <c r="G285" s="147" t="s">
        <v>626</v>
      </c>
      <c r="H285" s="150" t="s">
        <v>232</v>
      </c>
      <c r="I285" s="147" t="s">
        <v>627</v>
      </c>
      <c r="J285" s="224" t="s">
        <v>90</v>
      </c>
    </row>
    <row r="286" spans="1:10" hidden="1" x14ac:dyDescent="0.25">
      <c r="A286" s="147">
        <v>2018056</v>
      </c>
      <c r="B286" s="148">
        <v>43212</v>
      </c>
      <c r="C286" s="149">
        <f t="shared" si="14"/>
        <v>2018</v>
      </c>
      <c r="D286" s="147" t="s">
        <v>62</v>
      </c>
      <c r="E286" s="147" t="s">
        <v>12</v>
      </c>
      <c r="F286" s="147" t="s">
        <v>291</v>
      </c>
      <c r="G286" s="147" t="s">
        <v>201</v>
      </c>
      <c r="H286" s="150" t="s">
        <v>65</v>
      </c>
      <c r="I286" s="147" t="s">
        <v>89</v>
      </c>
      <c r="J286" s="224" t="s">
        <v>39</v>
      </c>
    </row>
    <row r="287" spans="1:10" hidden="1" x14ac:dyDescent="0.25">
      <c r="A287" s="147">
        <v>2018059</v>
      </c>
      <c r="B287" s="148">
        <v>43212</v>
      </c>
      <c r="C287" s="149">
        <f t="shared" ref="C287:C288" si="15">YEAR(B287)</f>
        <v>2018</v>
      </c>
      <c r="D287" s="147" t="s">
        <v>62</v>
      </c>
      <c r="E287" s="147" t="s">
        <v>12</v>
      </c>
      <c r="F287" s="147" t="s">
        <v>396</v>
      </c>
      <c r="G287" s="147" t="s">
        <v>315</v>
      </c>
      <c r="H287" s="150" t="s">
        <v>330</v>
      </c>
      <c r="I287" s="147" t="s">
        <v>152</v>
      </c>
      <c r="J287" s="224" t="s">
        <v>90</v>
      </c>
    </row>
    <row r="288" spans="1:10" hidden="1" x14ac:dyDescent="0.25">
      <c r="A288" s="147">
        <v>2018063</v>
      </c>
      <c r="B288" s="148">
        <v>43210</v>
      </c>
      <c r="C288" s="149">
        <f t="shared" si="15"/>
        <v>2018</v>
      </c>
      <c r="D288" s="147" t="s">
        <v>367</v>
      </c>
      <c r="E288" s="147" t="s">
        <v>12</v>
      </c>
      <c r="F288" s="147" t="s">
        <v>86</v>
      </c>
      <c r="G288" s="147" t="s">
        <v>202</v>
      </c>
      <c r="H288" s="150" t="s">
        <v>140</v>
      </c>
      <c r="I288" s="147" t="s">
        <v>89</v>
      </c>
      <c r="J288" s="224" t="s">
        <v>39</v>
      </c>
    </row>
    <row r="289" spans="1:10" hidden="1" x14ac:dyDescent="0.25">
      <c r="A289" s="147">
        <v>2018067</v>
      </c>
      <c r="B289" s="148">
        <v>43224</v>
      </c>
      <c r="C289" s="149">
        <f t="shared" ref="C289:C299" si="16">YEAR(B289)</f>
        <v>2018</v>
      </c>
      <c r="D289" s="147" t="s">
        <v>21</v>
      </c>
      <c r="E289" s="147" t="s">
        <v>12</v>
      </c>
      <c r="F289" s="147" t="s">
        <v>209</v>
      </c>
      <c r="G289" s="147" t="s">
        <v>229</v>
      </c>
      <c r="H289" s="150" t="s">
        <v>75</v>
      </c>
      <c r="I289" s="147" t="s">
        <v>89</v>
      </c>
      <c r="J289" s="224" t="s">
        <v>90</v>
      </c>
    </row>
    <row r="290" spans="1:10" hidden="1" x14ac:dyDescent="0.25">
      <c r="A290" s="147">
        <v>2018069</v>
      </c>
      <c r="B290" s="148">
        <v>43223</v>
      </c>
      <c r="C290" s="149">
        <f t="shared" si="16"/>
        <v>2018</v>
      </c>
      <c r="D290" s="155" t="s">
        <v>3</v>
      </c>
      <c r="E290" s="147" t="s">
        <v>12</v>
      </c>
      <c r="F290" s="147" t="s">
        <v>628</v>
      </c>
      <c r="G290" s="147" t="s">
        <v>127</v>
      </c>
      <c r="H290" s="150" t="s">
        <v>629</v>
      </c>
      <c r="I290" s="147" t="s">
        <v>630</v>
      </c>
      <c r="J290" s="224" t="s">
        <v>17</v>
      </c>
    </row>
    <row r="291" spans="1:10" hidden="1" x14ac:dyDescent="0.25">
      <c r="A291" s="147">
        <v>2018070</v>
      </c>
      <c r="B291" s="148">
        <v>43226</v>
      </c>
      <c r="C291" s="149">
        <f t="shared" si="16"/>
        <v>2018</v>
      </c>
      <c r="D291" s="147" t="s">
        <v>62</v>
      </c>
      <c r="E291" s="147" t="s">
        <v>12</v>
      </c>
      <c r="F291" s="147" t="s">
        <v>365</v>
      </c>
      <c r="G291" s="147" t="s">
        <v>87</v>
      </c>
      <c r="H291" s="150" t="s">
        <v>25</v>
      </c>
      <c r="I291" s="147" t="s">
        <v>631</v>
      </c>
      <c r="J291" s="224" t="s">
        <v>90</v>
      </c>
    </row>
    <row r="292" spans="1:10" hidden="1" x14ac:dyDescent="0.25">
      <c r="A292" s="147">
        <v>2018071</v>
      </c>
      <c r="B292" s="148">
        <v>43224</v>
      </c>
      <c r="C292" s="149">
        <f t="shared" si="16"/>
        <v>2018</v>
      </c>
      <c r="D292" s="147" t="s">
        <v>67</v>
      </c>
      <c r="E292" s="147" t="s">
        <v>12</v>
      </c>
      <c r="F292" s="147" t="s">
        <v>150</v>
      </c>
      <c r="G292" s="147" t="s">
        <v>47</v>
      </c>
      <c r="H292" s="150" t="s">
        <v>426</v>
      </c>
      <c r="I292" s="147" t="s">
        <v>152</v>
      </c>
      <c r="J292" s="224" t="s">
        <v>17</v>
      </c>
    </row>
    <row r="293" spans="1:10" hidden="1" x14ac:dyDescent="0.25">
      <c r="A293" s="147">
        <v>2018073</v>
      </c>
      <c r="B293" s="148">
        <v>43229</v>
      </c>
      <c r="C293" s="149">
        <f t="shared" si="16"/>
        <v>2018</v>
      </c>
      <c r="D293" s="147" t="s">
        <v>164</v>
      </c>
      <c r="E293" s="147" t="s">
        <v>12</v>
      </c>
      <c r="F293" s="147" t="s">
        <v>397</v>
      </c>
      <c r="G293" s="147" t="s">
        <v>515</v>
      </c>
      <c r="H293" s="150" t="s">
        <v>632</v>
      </c>
      <c r="I293" s="147" t="s">
        <v>470</v>
      </c>
      <c r="J293" s="224" t="s">
        <v>17</v>
      </c>
    </row>
    <row r="294" spans="1:10" hidden="1" x14ac:dyDescent="0.25">
      <c r="A294" s="147">
        <v>2018075</v>
      </c>
      <c r="B294" s="148">
        <v>43219</v>
      </c>
      <c r="C294" s="149">
        <f t="shared" si="16"/>
        <v>2018</v>
      </c>
      <c r="D294" s="147" t="s">
        <v>367</v>
      </c>
      <c r="E294" s="147" t="s">
        <v>12</v>
      </c>
      <c r="F294" s="147" t="s">
        <v>633</v>
      </c>
      <c r="G294" s="147" t="s">
        <v>24</v>
      </c>
      <c r="H294" s="150" t="s">
        <v>263</v>
      </c>
      <c r="I294" s="147" t="s">
        <v>634</v>
      </c>
      <c r="J294" s="224" t="s">
        <v>39</v>
      </c>
    </row>
    <row r="295" spans="1:10" hidden="1" x14ac:dyDescent="0.25">
      <c r="A295" s="107">
        <v>2018076</v>
      </c>
      <c r="B295" s="108">
        <v>43225</v>
      </c>
      <c r="C295" s="132">
        <f t="shared" si="16"/>
        <v>2018</v>
      </c>
      <c r="D295" s="107" t="s">
        <v>256</v>
      </c>
      <c r="E295" s="107" t="s">
        <v>22</v>
      </c>
      <c r="F295" s="107" t="s">
        <v>236</v>
      </c>
      <c r="G295" s="107" t="s">
        <v>635</v>
      </c>
      <c r="H295" s="109" t="s">
        <v>272</v>
      </c>
      <c r="I295" s="107" t="s">
        <v>71</v>
      </c>
      <c r="J295" s="204" t="s">
        <v>39</v>
      </c>
    </row>
    <row r="296" spans="1:10" hidden="1" x14ac:dyDescent="0.25">
      <c r="A296" s="147">
        <v>2018078</v>
      </c>
      <c r="B296" s="148">
        <v>43229</v>
      </c>
      <c r="C296" s="149">
        <f t="shared" si="16"/>
        <v>2018</v>
      </c>
      <c r="D296" s="147" t="s">
        <v>636</v>
      </c>
      <c r="E296" s="147" t="s">
        <v>12</v>
      </c>
      <c r="F296" s="147" t="s">
        <v>193</v>
      </c>
      <c r="G296" s="147" t="s">
        <v>194</v>
      </c>
      <c r="H296" s="150" t="s">
        <v>70</v>
      </c>
      <c r="I296" s="147" t="s">
        <v>195</v>
      </c>
      <c r="J296" s="224" t="s">
        <v>39</v>
      </c>
    </row>
    <row r="297" spans="1:10" hidden="1" x14ac:dyDescent="0.25">
      <c r="A297" s="147">
        <v>2018081</v>
      </c>
      <c r="B297" s="148">
        <v>43231</v>
      </c>
      <c r="C297" s="149">
        <f t="shared" si="16"/>
        <v>2018</v>
      </c>
      <c r="D297" s="147" t="s">
        <v>226</v>
      </c>
      <c r="E297" s="147" t="s">
        <v>12</v>
      </c>
      <c r="F297" s="147" t="s">
        <v>46</v>
      </c>
      <c r="G297" s="147" t="s">
        <v>87</v>
      </c>
      <c r="H297" s="150" t="s">
        <v>330</v>
      </c>
      <c r="I297" s="147" t="s">
        <v>637</v>
      </c>
      <c r="J297" s="224" t="s">
        <v>17</v>
      </c>
    </row>
    <row r="298" spans="1:10" hidden="1" x14ac:dyDescent="0.25">
      <c r="A298" s="147">
        <v>2018084</v>
      </c>
      <c r="B298" s="148">
        <v>43142</v>
      </c>
      <c r="C298" s="149">
        <f t="shared" si="16"/>
        <v>2018</v>
      </c>
      <c r="D298" s="147" t="s">
        <v>226</v>
      </c>
      <c r="E298" s="147" t="s">
        <v>12</v>
      </c>
      <c r="F298" s="147" t="s">
        <v>257</v>
      </c>
      <c r="G298" s="147" t="s">
        <v>425</v>
      </c>
      <c r="H298" s="150" t="s">
        <v>98</v>
      </c>
      <c r="I298" s="147" t="s">
        <v>141</v>
      </c>
      <c r="J298" s="224" t="s">
        <v>39</v>
      </c>
    </row>
    <row r="299" spans="1:10" hidden="1" x14ac:dyDescent="0.25">
      <c r="A299" s="147">
        <v>2018086</v>
      </c>
      <c r="B299" s="148">
        <v>43236</v>
      </c>
      <c r="C299" s="149">
        <f t="shared" si="16"/>
        <v>2018</v>
      </c>
      <c r="D299" s="147" t="s">
        <v>638</v>
      </c>
      <c r="E299" s="147" t="s">
        <v>12</v>
      </c>
      <c r="F299" s="147" t="s">
        <v>397</v>
      </c>
      <c r="G299" s="147" t="s">
        <v>639</v>
      </c>
      <c r="H299" s="150" t="s">
        <v>98</v>
      </c>
      <c r="I299" s="147" t="s">
        <v>640</v>
      </c>
      <c r="J299" s="224" t="s">
        <v>39</v>
      </c>
    </row>
    <row r="300" spans="1:10" hidden="1" x14ac:dyDescent="0.25">
      <c r="A300" s="147">
        <v>2018089</v>
      </c>
      <c r="B300" s="148">
        <v>43235</v>
      </c>
      <c r="C300" s="149">
        <f t="shared" ref="C300:C306" si="17">YEAR(B300)</f>
        <v>2018</v>
      </c>
      <c r="D300" s="147" t="s">
        <v>280</v>
      </c>
      <c r="E300" s="147" t="s">
        <v>12</v>
      </c>
      <c r="F300" s="147" t="s">
        <v>291</v>
      </c>
      <c r="G300" s="147" t="s">
        <v>217</v>
      </c>
      <c r="H300" s="150" t="s">
        <v>318</v>
      </c>
      <c r="I300" s="147" t="s">
        <v>89</v>
      </c>
      <c r="J300" s="224" t="s">
        <v>39</v>
      </c>
    </row>
    <row r="301" spans="1:10" hidden="1" x14ac:dyDescent="0.25">
      <c r="A301" s="147">
        <v>2018095</v>
      </c>
      <c r="B301" s="148">
        <v>43233</v>
      </c>
      <c r="C301" s="149">
        <f t="shared" si="17"/>
        <v>2018</v>
      </c>
      <c r="D301" s="147" t="s">
        <v>226</v>
      </c>
      <c r="E301" s="147" t="s">
        <v>12</v>
      </c>
      <c r="F301" s="147" t="s">
        <v>150</v>
      </c>
      <c r="G301" s="147" t="s">
        <v>315</v>
      </c>
      <c r="H301" s="150" t="s">
        <v>25</v>
      </c>
      <c r="I301" s="147" t="s">
        <v>152</v>
      </c>
      <c r="J301" s="224" t="s">
        <v>17</v>
      </c>
    </row>
    <row r="302" spans="1:10" hidden="1" x14ac:dyDescent="0.25">
      <c r="A302" s="147">
        <v>2018097</v>
      </c>
      <c r="B302" s="148">
        <v>43241</v>
      </c>
      <c r="C302" s="149">
        <f t="shared" si="17"/>
        <v>2018</v>
      </c>
      <c r="D302" s="147" t="s">
        <v>414</v>
      </c>
      <c r="E302" s="147" t="s">
        <v>12</v>
      </c>
      <c r="F302" s="147" t="s">
        <v>560</v>
      </c>
      <c r="G302" s="147" t="s">
        <v>215</v>
      </c>
      <c r="H302" s="150" t="s">
        <v>43</v>
      </c>
      <c r="I302" s="147" t="s">
        <v>641</v>
      </c>
      <c r="J302" s="224" t="s">
        <v>39</v>
      </c>
    </row>
    <row r="303" spans="1:10" hidden="1" x14ac:dyDescent="0.25">
      <c r="A303" s="147">
        <v>2018098</v>
      </c>
      <c r="B303" s="148">
        <v>43239</v>
      </c>
      <c r="C303" s="149">
        <f t="shared" si="17"/>
        <v>2018</v>
      </c>
      <c r="D303" s="155" t="s">
        <v>3</v>
      </c>
      <c r="E303" s="147" t="s">
        <v>12</v>
      </c>
      <c r="F303" s="147" t="s">
        <v>642</v>
      </c>
      <c r="G303" s="147" t="s">
        <v>643</v>
      </c>
      <c r="H303" s="150" t="s">
        <v>629</v>
      </c>
      <c r="I303" s="147" t="s">
        <v>583</v>
      </c>
      <c r="J303" s="224" t="s">
        <v>17</v>
      </c>
    </row>
    <row r="304" spans="1:10" hidden="1" x14ac:dyDescent="0.25">
      <c r="A304" s="107">
        <v>2018099</v>
      </c>
      <c r="B304" s="108">
        <v>43236</v>
      </c>
      <c r="C304" s="132">
        <f t="shared" si="17"/>
        <v>2018</v>
      </c>
      <c r="D304" s="107" t="s">
        <v>367</v>
      </c>
      <c r="E304" s="107" t="s">
        <v>22</v>
      </c>
      <c r="F304" s="107" t="s">
        <v>428</v>
      </c>
      <c r="G304" s="107" t="s">
        <v>69</v>
      </c>
      <c r="H304" s="109" t="s">
        <v>132</v>
      </c>
      <c r="I304" s="107" t="s">
        <v>133</v>
      </c>
      <c r="J304" s="204" t="s">
        <v>90</v>
      </c>
    </row>
    <row r="305" spans="1:10" hidden="1" x14ac:dyDescent="0.25">
      <c r="A305" s="147">
        <v>2018100</v>
      </c>
      <c r="B305" s="148">
        <v>43234</v>
      </c>
      <c r="C305" s="149">
        <f t="shared" si="17"/>
        <v>2018</v>
      </c>
      <c r="D305" s="147" t="s">
        <v>644</v>
      </c>
      <c r="E305" s="147" t="s">
        <v>12</v>
      </c>
      <c r="F305" s="147" t="s">
        <v>150</v>
      </c>
      <c r="G305" s="147" t="s">
        <v>87</v>
      </c>
      <c r="H305" s="150" t="s">
        <v>321</v>
      </c>
      <c r="I305" s="147" t="s">
        <v>645</v>
      </c>
      <c r="J305" s="224" t="s">
        <v>90</v>
      </c>
    </row>
    <row r="306" spans="1:10" hidden="1" x14ac:dyDescent="0.25">
      <c r="A306" s="147">
        <v>2018106</v>
      </c>
      <c r="B306" s="148">
        <v>43224</v>
      </c>
      <c r="C306" s="149">
        <f t="shared" si="17"/>
        <v>2018</v>
      </c>
      <c r="D306" s="155" t="s">
        <v>550</v>
      </c>
      <c r="E306" s="147" t="s">
        <v>12</v>
      </c>
      <c r="F306" s="147" t="s">
        <v>646</v>
      </c>
      <c r="G306" s="147" t="s">
        <v>59</v>
      </c>
      <c r="H306" s="150" t="s">
        <v>93</v>
      </c>
      <c r="I306" s="147" t="s">
        <v>647</v>
      </c>
      <c r="J306" s="224" t="s">
        <v>50</v>
      </c>
    </row>
    <row r="307" spans="1:10" hidden="1" x14ac:dyDescent="0.25">
      <c r="A307" s="147">
        <v>2018107</v>
      </c>
      <c r="B307" s="148">
        <v>43226</v>
      </c>
      <c r="C307" s="149">
        <f t="shared" ref="C307:C312" si="18">YEAR(B307)</f>
        <v>2018</v>
      </c>
      <c r="D307" s="147" t="s">
        <v>62</v>
      </c>
      <c r="E307" s="147" t="s">
        <v>12</v>
      </c>
      <c r="F307" s="147" t="s">
        <v>259</v>
      </c>
      <c r="G307" s="147" t="s">
        <v>372</v>
      </c>
      <c r="H307" s="150" t="s">
        <v>230</v>
      </c>
      <c r="I307" s="147" t="s">
        <v>89</v>
      </c>
      <c r="J307" s="224" t="s">
        <v>90</v>
      </c>
    </row>
    <row r="308" spans="1:10" hidden="1" x14ac:dyDescent="0.25">
      <c r="A308" s="147">
        <v>2018109</v>
      </c>
      <c r="B308" s="148">
        <v>43240</v>
      </c>
      <c r="C308" s="149">
        <f t="shared" si="18"/>
        <v>2018</v>
      </c>
      <c r="D308" s="147" t="s">
        <v>21</v>
      </c>
      <c r="E308" s="147" t="s">
        <v>12</v>
      </c>
      <c r="F308" s="147" t="s">
        <v>259</v>
      </c>
      <c r="G308" s="147" t="s">
        <v>231</v>
      </c>
      <c r="H308" s="150" t="s">
        <v>230</v>
      </c>
      <c r="I308" s="147" t="s">
        <v>89</v>
      </c>
      <c r="J308" s="224" t="s">
        <v>17</v>
      </c>
    </row>
    <row r="309" spans="1:10" hidden="1" x14ac:dyDescent="0.25">
      <c r="A309" s="147">
        <v>2018114</v>
      </c>
      <c r="B309" s="148">
        <v>43248</v>
      </c>
      <c r="C309" s="149">
        <f t="shared" si="18"/>
        <v>2018</v>
      </c>
      <c r="D309" s="147" t="s">
        <v>21</v>
      </c>
      <c r="E309" s="147" t="s">
        <v>12</v>
      </c>
      <c r="F309" s="147" t="s">
        <v>560</v>
      </c>
      <c r="G309" s="147" t="s">
        <v>225</v>
      </c>
      <c r="H309" s="150" t="s">
        <v>140</v>
      </c>
      <c r="I309" s="147" t="s">
        <v>89</v>
      </c>
      <c r="J309" s="224" t="s">
        <v>90</v>
      </c>
    </row>
    <row r="310" spans="1:10" hidden="1" x14ac:dyDescent="0.25">
      <c r="A310" s="147">
        <v>2018115</v>
      </c>
      <c r="B310" s="148">
        <v>43240</v>
      </c>
      <c r="C310" s="149">
        <f t="shared" si="18"/>
        <v>2018</v>
      </c>
      <c r="D310" s="147" t="s">
        <v>21</v>
      </c>
      <c r="E310" s="147" t="s">
        <v>12</v>
      </c>
      <c r="F310" s="147" t="s">
        <v>648</v>
      </c>
      <c r="G310" s="147" t="s">
        <v>260</v>
      </c>
      <c r="H310" s="150" t="s">
        <v>230</v>
      </c>
      <c r="I310" s="147" t="s">
        <v>89</v>
      </c>
      <c r="J310" s="224" t="s">
        <v>17</v>
      </c>
    </row>
    <row r="311" spans="1:10" hidden="1" x14ac:dyDescent="0.25">
      <c r="A311" s="147">
        <v>2018116</v>
      </c>
      <c r="B311" s="148">
        <v>43233</v>
      </c>
      <c r="C311" s="149">
        <f t="shared" si="18"/>
        <v>2018</v>
      </c>
      <c r="D311" s="147" t="s">
        <v>649</v>
      </c>
      <c r="E311" s="147" t="s">
        <v>12</v>
      </c>
      <c r="F311" s="147" t="s">
        <v>13</v>
      </c>
      <c r="G311" s="147" t="s">
        <v>84</v>
      </c>
      <c r="H311" s="150" t="s">
        <v>345</v>
      </c>
      <c r="I311" s="147" t="s">
        <v>650</v>
      </c>
      <c r="J311" s="224" t="s">
        <v>17</v>
      </c>
    </row>
    <row r="312" spans="1:10" hidden="1" x14ac:dyDescent="0.25">
      <c r="A312" s="147">
        <v>2018117</v>
      </c>
      <c r="B312" s="148">
        <v>43248</v>
      </c>
      <c r="C312" s="149">
        <f t="shared" si="18"/>
        <v>2018</v>
      </c>
      <c r="D312" s="147" t="s">
        <v>367</v>
      </c>
      <c r="E312" s="147" t="s">
        <v>12</v>
      </c>
      <c r="F312" s="147" t="s">
        <v>651</v>
      </c>
      <c r="G312" s="147" t="s">
        <v>652</v>
      </c>
      <c r="H312" s="150" t="s">
        <v>132</v>
      </c>
      <c r="I312" s="147" t="s">
        <v>244</v>
      </c>
      <c r="J312" s="224" t="s">
        <v>17</v>
      </c>
    </row>
    <row r="313" spans="1:10" hidden="1" x14ac:dyDescent="0.25">
      <c r="A313" s="147">
        <v>2018118</v>
      </c>
      <c r="B313" s="148">
        <v>43253</v>
      </c>
      <c r="C313" s="149">
        <f t="shared" ref="C313:C316" si="19">YEAR(B313)</f>
        <v>2018</v>
      </c>
      <c r="D313" s="155" t="s">
        <v>653</v>
      </c>
      <c r="E313" s="147" t="s">
        <v>12</v>
      </c>
      <c r="F313" s="147" t="s">
        <v>83</v>
      </c>
      <c r="G313" s="147" t="s">
        <v>225</v>
      </c>
      <c r="H313" s="150" t="s">
        <v>654</v>
      </c>
      <c r="I313" s="147" t="s">
        <v>440</v>
      </c>
      <c r="J313" s="224" t="s">
        <v>50</v>
      </c>
    </row>
    <row r="314" spans="1:10" hidden="1" x14ac:dyDescent="0.25">
      <c r="A314" s="147">
        <v>2018119</v>
      </c>
      <c r="B314" s="148">
        <v>43253</v>
      </c>
      <c r="C314" s="149">
        <f t="shared" si="19"/>
        <v>2018</v>
      </c>
      <c r="D314" s="147" t="s">
        <v>655</v>
      </c>
      <c r="E314" s="147" t="s">
        <v>12</v>
      </c>
      <c r="F314" s="147" t="s">
        <v>228</v>
      </c>
      <c r="G314" s="147" t="s">
        <v>361</v>
      </c>
      <c r="H314" s="150" t="s">
        <v>656</v>
      </c>
      <c r="I314" s="147" t="s">
        <v>657</v>
      </c>
      <c r="J314" s="224" t="s">
        <v>39</v>
      </c>
    </row>
    <row r="315" spans="1:10" hidden="1" x14ac:dyDescent="0.25">
      <c r="A315" s="147">
        <v>2018120</v>
      </c>
      <c r="B315" s="148">
        <v>43262</v>
      </c>
      <c r="C315" s="149">
        <f t="shared" si="19"/>
        <v>2018</v>
      </c>
      <c r="D315" s="147" t="s">
        <v>595</v>
      </c>
      <c r="E315" s="147" t="s">
        <v>12</v>
      </c>
      <c r="F315" s="147" t="s">
        <v>83</v>
      </c>
      <c r="G315" s="147" t="s">
        <v>658</v>
      </c>
      <c r="H315" s="150" t="s">
        <v>478</v>
      </c>
      <c r="I315" s="147" t="s">
        <v>495</v>
      </c>
      <c r="J315" s="224" t="s">
        <v>90</v>
      </c>
    </row>
    <row r="316" spans="1:10" hidden="1" x14ac:dyDescent="0.25">
      <c r="A316" s="147">
        <v>2018122</v>
      </c>
      <c r="B316" s="148">
        <v>43255</v>
      </c>
      <c r="C316" s="149">
        <f t="shared" si="19"/>
        <v>2018</v>
      </c>
      <c r="D316" s="147" t="s">
        <v>226</v>
      </c>
      <c r="E316" s="147" t="s">
        <v>12</v>
      </c>
      <c r="F316" s="147" t="s">
        <v>306</v>
      </c>
      <c r="G316" s="147" t="s">
        <v>659</v>
      </c>
      <c r="H316" s="150" t="s">
        <v>660</v>
      </c>
      <c r="I316" s="147" t="s">
        <v>661</v>
      </c>
      <c r="J316" s="224" t="s">
        <v>39</v>
      </c>
    </row>
    <row r="317" spans="1:10" hidden="1" x14ac:dyDescent="0.25">
      <c r="A317" s="147">
        <v>2018125</v>
      </c>
      <c r="B317" s="148">
        <v>43257</v>
      </c>
      <c r="C317" s="149">
        <f t="shared" ref="C317:C326" si="20">YEAR(B317)</f>
        <v>2018</v>
      </c>
      <c r="D317" s="147" t="s">
        <v>114</v>
      </c>
      <c r="E317" s="147" t="s">
        <v>12</v>
      </c>
      <c r="F317" s="147" t="s">
        <v>23</v>
      </c>
      <c r="G317" s="147" t="s">
        <v>233</v>
      </c>
      <c r="H317" s="150" t="s">
        <v>422</v>
      </c>
      <c r="I317" s="147" t="s">
        <v>352</v>
      </c>
      <c r="J317" s="224" t="s">
        <v>39</v>
      </c>
    </row>
    <row r="318" spans="1:10" hidden="1" x14ac:dyDescent="0.25">
      <c r="A318" s="147">
        <v>2018126</v>
      </c>
      <c r="B318" s="148">
        <v>43230</v>
      </c>
      <c r="C318" s="149">
        <f t="shared" si="20"/>
        <v>2018</v>
      </c>
      <c r="D318" s="147" t="s">
        <v>662</v>
      </c>
      <c r="E318" s="147" t="s">
        <v>12</v>
      </c>
      <c r="F318" s="147" t="s">
        <v>209</v>
      </c>
      <c r="G318" s="147" t="s">
        <v>262</v>
      </c>
      <c r="H318" s="150" t="s">
        <v>65</v>
      </c>
      <c r="I318" s="147" t="s">
        <v>89</v>
      </c>
      <c r="J318" s="224" t="s">
        <v>27</v>
      </c>
    </row>
    <row r="319" spans="1:10" hidden="1" x14ac:dyDescent="0.25">
      <c r="A319" s="147">
        <v>2018127</v>
      </c>
      <c r="B319" s="148">
        <v>43254</v>
      </c>
      <c r="C319" s="149">
        <f t="shared" si="20"/>
        <v>2018</v>
      </c>
      <c r="D319" s="147" t="s">
        <v>51</v>
      </c>
      <c r="E319" s="147" t="s">
        <v>12</v>
      </c>
      <c r="F319" s="147" t="s">
        <v>663</v>
      </c>
      <c r="G319" s="147" t="s">
        <v>664</v>
      </c>
      <c r="H319" s="150" t="s">
        <v>132</v>
      </c>
      <c r="I319" s="147" t="s">
        <v>141</v>
      </c>
      <c r="J319" s="224" t="s">
        <v>17</v>
      </c>
    </row>
    <row r="320" spans="1:10" hidden="1" x14ac:dyDescent="0.25">
      <c r="A320" s="147">
        <v>2018128</v>
      </c>
      <c r="B320" s="148">
        <v>43265</v>
      </c>
      <c r="C320" s="149">
        <f t="shared" si="20"/>
        <v>2018</v>
      </c>
      <c r="D320" s="147" t="s">
        <v>62</v>
      </c>
      <c r="E320" s="147" t="s">
        <v>12</v>
      </c>
      <c r="F320" s="147" t="s">
        <v>317</v>
      </c>
      <c r="G320" s="147" t="s">
        <v>283</v>
      </c>
      <c r="H320" s="150" t="s">
        <v>25</v>
      </c>
      <c r="I320" s="147" t="s">
        <v>89</v>
      </c>
      <c r="J320" s="224" t="s">
        <v>17</v>
      </c>
    </row>
    <row r="321" spans="1:10" hidden="1" x14ac:dyDescent="0.25">
      <c r="A321" s="147">
        <v>2018129</v>
      </c>
      <c r="B321" s="148">
        <v>43265</v>
      </c>
      <c r="C321" s="149">
        <f t="shared" si="20"/>
        <v>2018</v>
      </c>
      <c r="D321" s="147" t="s">
        <v>349</v>
      </c>
      <c r="E321" s="147" t="s">
        <v>12</v>
      </c>
      <c r="F321" s="147" t="s">
        <v>209</v>
      </c>
      <c r="G321" s="147" t="s">
        <v>283</v>
      </c>
      <c r="H321" s="150" t="s">
        <v>37</v>
      </c>
      <c r="I321" s="147" t="s">
        <v>89</v>
      </c>
      <c r="J321" s="224" t="s">
        <v>90</v>
      </c>
    </row>
    <row r="322" spans="1:10" hidden="1" x14ac:dyDescent="0.25">
      <c r="A322" s="147">
        <v>2018130</v>
      </c>
      <c r="B322" s="148">
        <v>43266</v>
      </c>
      <c r="C322" s="149">
        <f t="shared" si="20"/>
        <v>2018</v>
      </c>
      <c r="D322" s="147" t="s">
        <v>62</v>
      </c>
      <c r="E322" s="147" t="s">
        <v>12</v>
      </c>
      <c r="F322" s="147" t="s">
        <v>291</v>
      </c>
      <c r="G322" s="147" t="s">
        <v>262</v>
      </c>
      <c r="H322" s="150" t="s">
        <v>65</v>
      </c>
      <c r="I322" s="147" t="s">
        <v>89</v>
      </c>
      <c r="J322" s="224" t="s">
        <v>39</v>
      </c>
    </row>
    <row r="323" spans="1:10" hidden="1" x14ac:dyDescent="0.25">
      <c r="A323" s="147">
        <v>2018131</v>
      </c>
      <c r="B323" s="148">
        <v>43268</v>
      </c>
      <c r="C323" s="149">
        <f t="shared" si="20"/>
        <v>2018</v>
      </c>
      <c r="D323" s="147" t="s">
        <v>62</v>
      </c>
      <c r="E323" s="147" t="s">
        <v>12</v>
      </c>
      <c r="F323" s="147" t="s">
        <v>291</v>
      </c>
      <c r="G323" s="147" t="s">
        <v>553</v>
      </c>
      <c r="H323" s="150" t="s">
        <v>270</v>
      </c>
      <c r="I323" s="147" t="s">
        <v>89</v>
      </c>
      <c r="J323" s="224" t="s">
        <v>90</v>
      </c>
    </row>
    <row r="324" spans="1:10" hidden="1" x14ac:dyDescent="0.25">
      <c r="A324" s="147">
        <v>2018133</v>
      </c>
      <c r="B324" s="148">
        <v>43267</v>
      </c>
      <c r="C324" s="149">
        <f t="shared" si="20"/>
        <v>2018</v>
      </c>
      <c r="D324" s="147" t="s">
        <v>665</v>
      </c>
      <c r="E324" s="147" t="s">
        <v>12</v>
      </c>
      <c r="F324" s="147" t="s">
        <v>288</v>
      </c>
      <c r="G324" s="147" t="s">
        <v>235</v>
      </c>
      <c r="H324" s="150" t="s">
        <v>37</v>
      </c>
      <c r="I324" s="147" t="s">
        <v>71</v>
      </c>
      <c r="J324" s="224" t="s">
        <v>17</v>
      </c>
    </row>
    <row r="325" spans="1:10" hidden="1" x14ac:dyDescent="0.25">
      <c r="A325" s="147">
        <v>2018134</v>
      </c>
      <c r="B325" s="148">
        <v>43272</v>
      </c>
      <c r="C325" s="149">
        <f t="shared" si="20"/>
        <v>2018</v>
      </c>
      <c r="D325" s="147" t="s">
        <v>666</v>
      </c>
      <c r="E325" s="147" t="s">
        <v>12</v>
      </c>
      <c r="F325" s="147" t="s">
        <v>257</v>
      </c>
      <c r="G325" s="147" t="s">
        <v>590</v>
      </c>
      <c r="H325" s="150" t="s">
        <v>43</v>
      </c>
      <c r="I325" s="147" t="s">
        <v>141</v>
      </c>
      <c r="J325" s="224" t="s">
        <v>39</v>
      </c>
    </row>
    <row r="326" spans="1:10" hidden="1" x14ac:dyDescent="0.25">
      <c r="A326" s="147">
        <v>2018138</v>
      </c>
      <c r="B326" s="148">
        <v>43268</v>
      </c>
      <c r="C326" s="149">
        <f t="shared" si="20"/>
        <v>2018</v>
      </c>
      <c r="D326" s="147" t="s">
        <v>21</v>
      </c>
      <c r="E326" s="147" t="s">
        <v>12</v>
      </c>
      <c r="F326" s="147" t="s">
        <v>291</v>
      </c>
      <c r="G326" s="147" t="s">
        <v>602</v>
      </c>
      <c r="H326" s="150" t="s">
        <v>37</v>
      </c>
      <c r="I326" s="147" t="s">
        <v>89</v>
      </c>
      <c r="J326" s="224" t="s">
        <v>90</v>
      </c>
    </row>
    <row r="327" spans="1:10" hidden="1" x14ac:dyDescent="0.25">
      <c r="A327" s="147">
        <v>2018144</v>
      </c>
      <c r="B327" s="148">
        <v>43278</v>
      </c>
      <c r="C327" s="149">
        <f t="shared" ref="C327:C333" si="21">YEAR(B327)</f>
        <v>2018</v>
      </c>
      <c r="D327" s="147" t="s">
        <v>667</v>
      </c>
      <c r="E327" s="147" t="s">
        <v>12</v>
      </c>
      <c r="F327" s="147" t="s">
        <v>544</v>
      </c>
      <c r="G327" s="147" t="s">
        <v>668</v>
      </c>
      <c r="H327" s="150" t="s">
        <v>145</v>
      </c>
      <c r="I327" s="147" t="s">
        <v>669</v>
      </c>
      <c r="J327" s="224" t="s">
        <v>17</v>
      </c>
    </row>
    <row r="328" spans="1:10" hidden="1" x14ac:dyDescent="0.25">
      <c r="A328" s="147">
        <v>2018146</v>
      </c>
      <c r="B328" s="148">
        <v>43277</v>
      </c>
      <c r="C328" s="149">
        <f t="shared" si="21"/>
        <v>2018</v>
      </c>
      <c r="D328" s="147" t="s">
        <v>535</v>
      </c>
      <c r="E328" s="147" t="s">
        <v>12</v>
      </c>
      <c r="F328" s="147" t="s">
        <v>148</v>
      </c>
      <c r="G328" s="147" t="s">
        <v>301</v>
      </c>
      <c r="H328" s="150" t="s">
        <v>124</v>
      </c>
      <c r="I328" s="147" t="s">
        <v>199</v>
      </c>
      <c r="J328" s="224" t="s">
        <v>17</v>
      </c>
    </row>
    <row r="329" spans="1:10" hidden="1" x14ac:dyDescent="0.25">
      <c r="A329" s="147">
        <v>2018148</v>
      </c>
      <c r="B329" s="148">
        <v>43282</v>
      </c>
      <c r="C329" s="149">
        <f t="shared" si="21"/>
        <v>2018</v>
      </c>
      <c r="D329" s="147" t="s">
        <v>280</v>
      </c>
      <c r="E329" s="147" t="s">
        <v>12</v>
      </c>
      <c r="F329" s="147" t="s">
        <v>203</v>
      </c>
      <c r="G329" s="147" t="s">
        <v>229</v>
      </c>
      <c r="H329" s="150" t="s">
        <v>25</v>
      </c>
      <c r="I329" s="147" t="s">
        <v>152</v>
      </c>
      <c r="J329" s="224" t="s">
        <v>39</v>
      </c>
    </row>
    <row r="330" spans="1:10" hidden="1" x14ac:dyDescent="0.25">
      <c r="A330" s="107">
        <v>2018152</v>
      </c>
      <c r="B330" s="108">
        <v>43281</v>
      </c>
      <c r="C330" s="132">
        <f t="shared" si="21"/>
        <v>2018</v>
      </c>
      <c r="D330" s="162" t="s">
        <v>34</v>
      </c>
      <c r="E330" s="107" t="s">
        <v>29</v>
      </c>
      <c r="F330" s="107" t="s">
        <v>131</v>
      </c>
      <c r="G330" s="107" t="s">
        <v>553</v>
      </c>
      <c r="H330" s="109" t="s">
        <v>15</v>
      </c>
      <c r="I330" s="107" t="s">
        <v>670</v>
      </c>
      <c r="J330" s="204" t="s">
        <v>50</v>
      </c>
    </row>
    <row r="331" spans="1:10" hidden="1" x14ac:dyDescent="0.25">
      <c r="A331" s="147">
        <v>2018153</v>
      </c>
      <c r="B331" s="148">
        <v>43279</v>
      </c>
      <c r="C331" s="149">
        <f t="shared" si="21"/>
        <v>2018</v>
      </c>
      <c r="D331" s="147" t="s">
        <v>671</v>
      </c>
      <c r="E331" s="147" t="s">
        <v>12</v>
      </c>
      <c r="F331" s="147" t="s">
        <v>234</v>
      </c>
      <c r="G331" s="147" t="s">
        <v>469</v>
      </c>
      <c r="H331" s="150" t="s">
        <v>402</v>
      </c>
      <c r="I331" s="147" t="s">
        <v>672</v>
      </c>
      <c r="J331" s="224" t="s">
        <v>17</v>
      </c>
    </row>
    <row r="332" spans="1:10" hidden="1" x14ac:dyDescent="0.25">
      <c r="A332" s="147">
        <v>2018154</v>
      </c>
      <c r="B332" s="148">
        <v>43276</v>
      </c>
      <c r="C332" s="149">
        <f t="shared" si="21"/>
        <v>2018</v>
      </c>
      <c r="D332" s="147" t="s">
        <v>280</v>
      </c>
      <c r="E332" s="147" t="s">
        <v>12</v>
      </c>
      <c r="F332" s="147" t="s">
        <v>209</v>
      </c>
      <c r="G332" s="147" t="s">
        <v>235</v>
      </c>
      <c r="H332" s="150" t="s">
        <v>304</v>
      </c>
      <c r="I332" s="147" t="s">
        <v>89</v>
      </c>
      <c r="J332" s="224" t="s">
        <v>90</v>
      </c>
    </row>
    <row r="333" spans="1:10" hidden="1" x14ac:dyDescent="0.25">
      <c r="A333" s="107">
        <v>2018155</v>
      </c>
      <c r="B333" s="108">
        <v>43233</v>
      </c>
      <c r="C333" s="132">
        <f t="shared" si="21"/>
        <v>2018</v>
      </c>
      <c r="D333" s="107" t="s">
        <v>62</v>
      </c>
      <c r="E333" s="107" t="s">
        <v>52</v>
      </c>
      <c r="F333" s="107" t="s">
        <v>673</v>
      </c>
      <c r="G333" s="107" t="s">
        <v>674</v>
      </c>
      <c r="H333" s="109" t="s">
        <v>394</v>
      </c>
      <c r="I333" s="107" t="s">
        <v>675</v>
      </c>
      <c r="J333" s="204" t="s">
        <v>39</v>
      </c>
    </row>
    <row r="334" spans="1:10" hidden="1" x14ac:dyDescent="0.25">
      <c r="A334" s="147">
        <v>2018160</v>
      </c>
      <c r="B334" s="148">
        <v>43285</v>
      </c>
      <c r="C334" s="149">
        <f t="shared" ref="C334:C336" si="22">YEAR(B334)</f>
        <v>2018</v>
      </c>
      <c r="D334" s="155" t="s">
        <v>40</v>
      </c>
      <c r="E334" s="147" t="s">
        <v>12</v>
      </c>
      <c r="F334" s="147" t="s">
        <v>676</v>
      </c>
      <c r="G334" s="147" t="s">
        <v>576</v>
      </c>
      <c r="H334" s="150" t="s">
        <v>677</v>
      </c>
      <c r="I334" s="147" t="s">
        <v>678</v>
      </c>
      <c r="J334" s="224" t="s">
        <v>39</v>
      </c>
    </row>
    <row r="335" spans="1:10" hidden="1" x14ac:dyDescent="0.25">
      <c r="A335" s="147">
        <v>2018161</v>
      </c>
      <c r="B335" s="148">
        <v>43288</v>
      </c>
      <c r="C335" s="149">
        <f t="shared" si="22"/>
        <v>2018</v>
      </c>
      <c r="D335" s="147" t="s">
        <v>67</v>
      </c>
      <c r="E335" s="147" t="s">
        <v>12</v>
      </c>
      <c r="F335" s="147" t="s">
        <v>291</v>
      </c>
      <c r="G335" s="147" t="s">
        <v>127</v>
      </c>
      <c r="H335" s="150" t="s">
        <v>410</v>
      </c>
      <c r="I335" s="147" t="s">
        <v>89</v>
      </c>
      <c r="J335" s="224" t="s">
        <v>39</v>
      </c>
    </row>
    <row r="336" spans="1:10" hidden="1" x14ac:dyDescent="0.25">
      <c r="A336" s="147">
        <v>2018164</v>
      </c>
      <c r="B336" s="148">
        <v>43285</v>
      </c>
      <c r="C336" s="149">
        <f t="shared" si="22"/>
        <v>2018</v>
      </c>
      <c r="D336" s="155" t="s">
        <v>679</v>
      </c>
      <c r="E336" s="147" t="s">
        <v>12</v>
      </c>
      <c r="F336" s="147" t="s">
        <v>680</v>
      </c>
      <c r="G336" s="147" t="s">
        <v>681</v>
      </c>
      <c r="H336" s="150" t="s">
        <v>80</v>
      </c>
      <c r="I336" s="147" t="s">
        <v>682</v>
      </c>
      <c r="J336" s="224" t="s">
        <v>17</v>
      </c>
    </row>
    <row r="337" spans="1:10" hidden="1" x14ac:dyDescent="0.25">
      <c r="A337" s="107">
        <v>2018166</v>
      </c>
      <c r="B337" s="108">
        <v>43286</v>
      </c>
      <c r="C337" s="132">
        <f t="shared" ref="C337:C347" si="23">YEAR(B337)</f>
        <v>2018</v>
      </c>
      <c r="D337" s="161" t="s">
        <v>683</v>
      </c>
      <c r="E337" s="107" t="s">
        <v>22</v>
      </c>
      <c r="F337" s="107" t="s">
        <v>684</v>
      </c>
      <c r="G337" s="107" t="s">
        <v>173</v>
      </c>
      <c r="H337" s="109" t="s">
        <v>238</v>
      </c>
      <c r="I337" s="107" t="s">
        <v>195</v>
      </c>
      <c r="J337" s="204" t="s">
        <v>17</v>
      </c>
    </row>
    <row r="338" spans="1:10" hidden="1" x14ac:dyDescent="0.25">
      <c r="A338" s="147">
        <v>2018167</v>
      </c>
      <c r="B338" s="148">
        <v>43282</v>
      </c>
      <c r="C338" s="149">
        <f t="shared" si="23"/>
        <v>2018</v>
      </c>
      <c r="D338" s="160" t="s">
        <v>685</v>
      </c>
      <c r="E338" s="147" t="s">
        <v>12</v>
      </c>
      <c r="F338" s="147" t="s">
        <v>83</v>
      </c>
      <c r="G338" s="147" t="s">
        <v>686</v>
      </c>
      <c r="H338" s="150" t="s">
        <v>311</v>
      </c>
      <c r="I338" s="147" t="s">
        <v>133</v>
      </c>
      <c r="J338" s="224" t="s">
        <v>90</v>
      </c>
    </row>
    <row r="339" spans="1:10" hidden="1" x14ac:dyDescent="0.25">
      <c r="A339" s="147">
        <v>2018168</v>
      </c>
      <c r="B339" s="148">
        <v>43278</v>
      </c>
      <c r="C339" s="149">
        <f t="shared" si="23"/>
        <v>2018</v>
      </c>
      <c r="D339" s="160" t="s">
        <v>687</v>
      </c>
      <c r="E339" s="147" t="s">
        <v>12</v>
      </c>
      <c r="F339" s="147" t="s">
        <v>96</v>
      </c>
      <c r="G339" s="147" t="s">
        <v>281</v>
      </c>
      <c r="H339" s="150" t="s">
        <v>25</v>
      </c>
      <c r="I339" s="147" t="s">
        <v>282</v>
      </c>
      <c r="J339" s="224" t="s">
        <v>90</v>
      </c>
    </row>
    <row r="340" spans="1:10" hidden="1" x14ac:dyDescent="0.25">
      <c r="A340" s="147">
        <v>2018169</v>
      </c>
      <c r="B340" s="148">
        <v>43289</v>
      </c>
      <c r="C340" s="149">
        <f t="shared" si="23"/>
        <v>2018</v>
      </c>
      <c r="D340" s="160" t="s">
        <v>688</v>
      </c>
      <c r="E340" s="147" t="s">
        <v>12</v>
      </c>
      <c r="F340" s="147" t="s">
        <v>35</v>
      </c>
      <c r="G340" s="147" t="s">
        <v>361</v>
      </c>
      <c r="H340" s="150" t="s">
        <v>65</v>
      </c>
      <c r="I340" s="147" t="s">
        <v>470</v>
      </c>
      <c r="J340" s="224" t="s">
        <v>90</v>
      </c>
    </row>
    <row r="341" spans="1:10" hidden="1" x14ac:dyDescent="0.25">
      <c r="A341" s="147">
        <v>2018170</v>
      </c>
      <c r="B341" s="148">
        <v>43288</v>
      </c>
      <c r="C341" s="149">
        <f t="shared" si="23"/>
        <v>2018</v>
      </c>
      <c r="D341" s="160" t="s">
        <v>182</v>
      </c>
      <c r="E341" s="147" t="s">
        <v>12</v>
      </c>
      <c r="F341" s="147" t="s">
        <v>485</v>
      </c>
      <c r="G341" s="147" t="s">
        <v>689</v>
      </c>
      <c r="H341" s="150" t="s">
        <v>37</v>
      </c>
      <c r="I341" s="147" t="s">
        <v>669</v>
      </c>
      <c r="J341" s="224" t="s">
        <v>17</v>
      </c>
    </row>
    <row r="342" spans="1:10" hidden="1" x14ac:dyDescent="0.25">
      <c r="A342" s="147">
        <v>2018171</v>
      </c>
      <c r="B342" s="148">
        <v>43288</v>
      </c>
      <c r="C342" s="149">
        <f t="shared" si="23"/>
        <v>2018</v>
      </c>
      <c r="D342" s="160" t="s">
        <v>62</v>
      </c>
      <c r="E342" s="147" t="s">
        <v>12</v>
      </c>
      <c r="F342" s="147" t="s">
        <v>291</v>
      </c>
      <c r="G342" s="147" t="s">
        <v>434</v>
      </c>
      <c r="H342" s="150" t="s">
        <v>410</v>
      </c>
      <c r="I342" s="147" t="s">
        <v>89</v>
      </c>
      <c r="J342" s="224" t="s">
        <v>39</v>
      </c>
    </row>
    <row r="343" spans="1:10" hidden="1" x14ac:dyDescent="0.25">
      <c r="A343" s="147">
        <v>2018173</v>
      </c>
      <c r="B343" s="148">
        <v>43297</v>
      </c>
      <c r="C343" s="149">
        <f t="shared" si="23"/>
        <v>2018</v>
      </c>
      <c r="D343" s="160" t="s">
        <v>367</v>
      </c>
      <c r="E343" s="147" t="s">
        <v>12</v>
      </c>
      <c r="F343" s="147" t="s">
        <v>131</v>
      </c>
      <c r="G343" s="147" t="s">
        <v>398</v>
      </c>
      <c r="H343" s="150" t="s">
        <v>132</v>
      </c>
      <c r="I343" s="147" t="s">
        <v>133</v>
      </c>
      <c r="J343" s="224" t="s">
        <v>39</v>
      </c>
    </row>
    <row r="344" spans="1:10" hidden="1" x14ac:dyDescent="0.25">
      <c r="A344" s="147">
        <v>2018175</v>
      </c>
      <c r="B344" s="148">
        <v>43293</v>
      </c>
      <c r="C344" s="149">
        <f t="shared" si="23"/>
        <v>2018</v>
      </c>
      <c r="D344" s="160" t="s">
        <v>57</v>
      </c>
      <c r="E344" s="147" t="s">
        <v>12</v>
      </c>
      <c r="F344" s="147" t="s">
        <v>13</v>
      </c>
      <c r="G344" s="147" t="s">
        <v>690</v>
      </c>
      <c r="H344" s="150" t="s">
        <v>386</v>
      </c>
      <c r="I344" s="147" t="s">
        <v>691</v>
      </c>
      <c r="J344" s="224" t="s">
        <v>17</v>
      </c>
    </row>
    <row r="345" spans="1:10" hidden="1" x14ac:dyDescent="0.25">
      <c r="A345" s="147">
        <v>2018176</v>
      </c>
      <c r="B345" s="148">
        <v>43295</v>
      </c>
      <c r="C345" s="149">
        <f t="shared" si="23"/>
        <v>2018</v>
      </c>
      <c r="D345" s="160" t="s">
        <v>226</v>
      </c>
      <c r="E345" s="147" t="s">
        <v>12</v>
      </c>
      <c r="F345" s="147" t="s">
        <v>568</v>
      </c>
      <c r="G345" s="147" t="s">
        <v>692</v>
      </c>
      <c r="H345" s="150" t="s">
        <v>402</v>
      </c>
      <c r="I345" s="147" t="s">
        <v>141</v>
      </c>
      <c r="J345" s="224" t="s">
        <v>39</v>
      </c>
    </row>
    <row r="346" spans="1:10" hidden="1" x14ac:dyDescent="0.25">
      <c r="A346" s="107">
        <v>2018177</v>
      </c>
      <c r="B346" s="108">
        <v>43295</v>
      </c>
      <c r="C346" s="132">
        <f t="shared" si="23"/>
        <v>2018</v>
      </c>
      <c r="D346" s="161" t="s">
        <v>226</v>
      </c>
      <c r="E346" s="107" t="s">
        <v>22</v>
      </c>
      <c r="F346" s="107" t="s">
        <v>78</v>
      </c>
      <c r="G346" s="107" t="s">
        <v>307</v>
      </c>
      <c r="H346" s="109" t="s">
        <v>270</v>
      </c>
      <c r="I346" s="107" t="s">
        <v>195</v>
      </c>
      <c r="J346" s="204" t="s">
        <v>90</v>
      </c>
    </row>
    <row r="347" spans="1:10" hidden="1" x14ac:dyDescent="0.25">
      <c r="A347" s="147">
        <v>2018179</v>
      </c>
      <c r="B347" s="148">
        <v>43288</v>
      </c>
      <c r="C347" s="149">
        <f t="shared" si="23"/>
        <v>2018</v>
      </c>
      <c r="D347" s="160" t="s">
        <v>693</v>
      </c>
      <c r="E347" s="147" t="s">
        <v>12</v>
      </c>
      <c r="F347" s="147" t="s">
        <v>408</v>
      </c>
      <c r="G347" s="147" t="s">
        <v>694</v>
      </c>
      <c r="H347" s="150" t="s">
        <v>65</v>
      </c>
      <c r="I347" s="147" t="s">
        <v>501</v>
      </c>
      <c r="J347" s="224" t="s">
        <v>39</v>
      </c>
    </row>
    <row r="348" spans="1:10" hidden="1" x14ac:dyDescent="0.25">
      <c r="A348" s="147">
        <v>2018184</v>
      </c>
      <c r="B348" s="148">
        <v>43294</v>
      </c>
      <c r="C348" s="149">
        <f t="shared" ref="C348" si="24">YEAR(B348)</f>
        <v>2018</v>
      </c>
      <c r="D348" s="160" t="s">
        <v>280</v>
      </c>
      <c r="E348" s="147" t="s">
        <v>12</v>
      </c>
      <c r="F348" s="147" t="s">
        <v>209</v>
      </c>
      <c r="G348" s="147" t="s">
        <v>277</v>
      </c>
      <c r="H348" s="150" t="s">
        <v>230</v>
      </c>
      <c r="I348" s="147" t="s">
        <v>89</v>
      </c>
      <c r="J348" s="224" t="s">
        <v>39</v>
      </c>
    </row>
    <row r="349" spans="1:10" hidden="1" x14ac:dyDescent="0.25">
      <c r="A349" s="147">
        <v>2018192</v>
      </c>
      <c r="B349" s="148">
        <v>43302</v>
      </c>
      <c r="C349" s="149">
        <f t="shared" ref="C349:C365" si="25">YEAR(B349)</f>
        <v>2018</v>
      </c>
      <c r="D349" s="160" t="s">
        <v>378</v>
      </c>
      <c r="E349" s="147" t="s">
        <v>12</v>
      </c>
      <c r="F349" s="147" t="s">
        <v>695</v>
      </c>
      <c r="G349" s="147" t="s">
        <v>696</v>
      </c>
      <c r="H349" s="150" t="s">
        <v>697</v>
      </c>
      <c r="I349" s="147" t="s">
        <v>698</v>
      </c>
      <c r="J349" s="224" t="s">
        <v>90</v>
      </c>
    </row>
    <row r="350" spans="1:10" hidden="1" x14ac:dyDescent="0.25">
      <c r="A350" s="147">
        <v>2018193</v>
      </c>
      <c r="B350" s="148">
        <v>43303</v>
      </c>
      <c r="C350" s="149">
        <f t="shared" si="25"/>
        <v>2018</v>
      </c>
      <c r="D350" s="160" t="s">
        <v>67</v>
      </c>
      <c r="E350" s="147" t="s">
        <v>12</v>
      </c>
      <c r="F350" s="147" t="s">
        <v>209</v>
      </c>
      <c r="G350" s="147" t="s">
        <v>312</v>
      </c>
      <c r="H350" s="150" t="s">
        <v>65</v>
      </c>
      <c r="I350" s="147" t="s">
        <v>89</v>
      </c>
      <c r="J350" s="224" t="s">
        <v>90</v>
      </c>
    </row>
    <row r="351" spans="1:10" hidden="1" x14ac:dyDescent="0.25">
      <c r="A351" s="147">
        <v>2018194</v>
      </c>
      <c r="B351" s="148">
        <v>43298</v>
      </c>
      <c r="C351" s="149">
        <f t="shared" si="25"/>
        <v>2018</v>
      </c>
      <c r="D351" s="160" t="s">
        <v>331</v>
      </c>
      <c r="E351" s="147" t="s">
        <v>12</v>
      </c>
      <c r="F351" s="147" t="s">
        <v>143</v>
      </c>
      <c r="G351" s="147" t="s">
        <v>344</v>
      </c>
      <c r="H351" s="150" t="s">
        <v>263</v>
      </c>
      <c r="I351" s="147" t="s">
        <v>89</v>
      </c>
      <c r="J351" s="224" t="s">
        <v>90</v>
      </c>
    </row>
    <row r="352" spans="1:10" hidden="1" x14ac:dyDescent="0.25">
      <c r="A352" s="147">
        <v>2018195</v>
      </c>
      <c r="B352" s="148">
        <v>43298</v>
      </c>
      <c r="C352" s="149">
        <f t="shared" si="25"/>
        <v>2018</v>
      </c>
      <c r="D352" s="160" t="s">
        <v>280</v>
      </c>
      <c r="E352" s="147" t="s">
        <v>12</v>
      </c>
      <c r="F352" s="147" t="s">
        <v>86</v>
      </c>
      <c r="G352" s="147" t="s">
        <v>525</v>
      </c>
      <c r="H352" s="150" t="s">
        <v>699</v>
      </c>
      <c r="I352" s="147" t="s">
        <v>89</v>
      </c>
      <c r="J352" s="224" t="s">
        <v>17</v>
      </c>
    </row>
    <row r="353" spans="1:10" hidden="1" x14ac:dyDescent="0.25">
      <c r="A353" s="147">
        <v>2018196</v>
      </c>
      <c r="B353" s="148">
        <v>43305</v>
      </c>
      <c r="C353" s="149">
        <f t="shared" si="25"/>
        <v>2018</v>
      </c>
      <c r="D353" s="160" t="s">
        <v>206</v>
      </c>
      <c r="E353" s="147" t="s">
        <v>12</v>
      </c>
      <c r="F353" s="147" t="s">
        <v>131</v>
      </c>
      <c r="G353" s="147" t="s">
        <v>344</v>
      </c>
      <c r="H353" s="150" t="s">
        <v>124</v>
      </c>
      <c r="I353" s="147" t="s">
        <v>133</v>
      </c>
      <c r="J353" s="224" t="s">
        <v>39</v>
      </c>
    </row>
    <row r="354" spans="1:10" hidden="1" x14ac:dyDescent="0.25">
      <c r="A354" s="147">
        <v>2018197</v>
      </c>
      <c r="B354" s="148">
        <v>43306</v>
      </c>
      <c r="C354" s="149">
        <f t="shared" si="25"/>
        <v>2018</v>
      </c>
      <c r="D354" s="160" t="s">
        <v>21</v>
      </c>
      <c r="E354" s="147" t="s">
        <v>12</v>
      </c>
      <c r="F354" s="147" t="s">
        <v>212</v>
      </c>
      <c r="G354" s="147" t="s">
        <v>225</v>
      </c>
      <c r="H354" s="150" t="s">
        <v>75</v>
      </c>
      <c r="I354" s="147" t="s">
        <v>141</v>
      </c>
      <c r="J354" s="224" t="s">
        <v>39</v>
      </c>
    </row>
    <row r="355" spans="1:10" hidden="1" x14ac:dyDescent="0.25">
      <c r="A355" s="147">
        <v>2018198</v>
      </c>
      <c r="B355" s="148">
        <v>43306</v>
      </c>
      <c r="C355" s="149">
        <f t="shared" si="25"/>
        <v>2018</v>
      </c>
      <c r="D355" s="160" t="s">
        <v>196</v>
      </c>
      <c r="E355" s="147" t="s">
        <v>12</v>
      </c>
      <c r="F355" s="147" t="s">
        <v>212</v>
      </c>
      <c r="G355" s="147" t="s">
        <v>139</v>
      </c>
      <c r="H355" s="150" t="s">
        <v>75</v>
      </c>
      <c r="I355" s="147" t="s">
        <v>141</v>
      </c>
      <c r="J355" s="224" t="s">
        <v>39</v>
      </c>
    </row>
    <row r="356" spans="1:10" hidden="1" x14ac:dyDescent="0.25">
      <c r="A356" s="147">
        <v>2018199</v>
      </c>
      <c r="B356" s="148">
        <v>43305</v>
      </c>
      <c r="C356" s="149">
        <f t="shared" si="25"/>
        <v>2018</v>
      </c>
      <c r="D356" s="160" t="s">
        <v>57</v>
      </c>
      <c r="E356" s="147" t="s">
        <v>12</v>
      </c>
      <c r="F356" s="147" t="s">
        <v>700</v>
      </c>
      <c r="G356" s="147" t="s">
        <v>701</v>
      </c>
      <c r="H356" s="150" t="s">
        <v>75</v>
      </c>
      <c r="I356" s="147" t="s">
        <v>702</v>
      </c>
      <c r="J356" s="224" t="s">
        <v>17</v>
      </c>
    </row>
    <row r="357" spans="1:10" hidden="1" x14ac:dyDescent="0.25">
      <c r="A357" s="147">
        <v>2018200</v>
      </c>
      <c r="B357" s="148">
        <v>43296</v>
      </c>
      <c r="C357" s="149">
        <f t="shared" si="25"/>
        <v>2018</v>
      </c>
      <c r="D357" s="160" t="s">
        <v>206</v>
      </c>
      <c r="E357" s="147" t="s">
        <v>12</v>
      </c>
      <c r="F357" s="147" t="s">
        <v>143</v>
      </c>
      <c r="G357" s="147" t="s">
        <v>344</v>
      </c>
      <c r="H357" s="150" t="s">
        <v>213</v>
      </c>
      <c r="I357" s="147" t="s">
        <v>133</v>
      </c>
      <c r="J357" s="224" t="s">
        <v>90</v>
      </c>
    </row>
    <row r="358" spans="1:10" hidden="1" x14ac:dyDescent="0.25">
      <c r="A358" s="147">
        <v>2018201</v>
      </c>
      <c r="B358" s="148">
        <v>43306</v>
      </c>
      <c r="C358" s="149">
        <f t="shared" si="25"/>
        <v>2018</v>
      </c>
      <c r="D358" s="160" t="s">
        <v>280</v>
      </c>
      <c r="E358" s="147" t="s">
        <v>12</v>
      </c>
      <c r="F358" s="147" t="s">
        <v>46</v>
      </c>
      <c r="G358" s="147" t="s">
        <v>127</v>
      </c>
      <c r="H358" s="150" t="s">
        <v>703</v>
      </c>
      <c r="I358" s="147" t="s">
        <v>352</v>
      </c>
      <c r="J358" s="224" t="s">
        <v>90</v>
      </c>
    </row>
    <row r="359" spans="1:10" hidden="1" x14ac:dyDescent="0.25">
      <c r="A359" s="107">
        <v>2018203</v>
      </c>
      <c r="B359" s="108">
        <v>43311</v>
      </c>
      <c r="C359" s="132">
        <f t="shared" si="25"/>
        <v>2018</v>
      </c>
      <c r="D359" s="161" t="s">
        <v>114</v>
      </c>
      <c r="E359" s="107" t="s">
        <v>22</v>
      </c>
      <c r="F359" s="107" t="s">
        <v>134</v>
      </c>
      <c r="G359" s="107" t="s">
        <v>704</v>
      </c>
      <c r="H359" s="109" t="s">
        <v>705</v>
      </c>
      <c r="I359" s="107" t="s">
        <v>706</v>
      </c>
      <c r="J359" s="204" t="s">
        <v>90</v>
      </c>
    </row>
    <row r="360" spans="1:10" hidden="1" x14ac:dyDescent="0.25">
      <c r="A360" s="147">
        <v>2018210</v>
      </c>
      <c r="B360" s="148">
        <v>43297</v>
      </c>
      <c r="C360" s="149">
        <f t="shared" si="25"/>
        <v>2018</v>
      </c>
      <c r="D360" s="160" t="s">
        <v>114</v>
      </c>
      <c r="E360" s="147" t="s">
        <v>12</v>
      </c>
      <c r="F360" s="147" t="s">
        <v>131</v>
      </c>
      <c r="G360" s="147" t="s">
        <v>338</v>
      </c>
      <c r="H360" s="150" t="s">
        <v>124</v>
      </c>
      <c r="I360" s="147" t="s">
        <v>133</v>
      </c>
      <c r="J360" s="224" t="s">
        <v>17</v>
      </c>
    </row>
    <row r="361" spans="1:10" hidden="1" x14ac:dyDescent="0.25">
      <c r="A361" s="147">
        <v>2018214</v>
      </c>
      <c r="B361" s="148">
        <v>43314</v>
      </c>
      <c r="C361" s="149">
        <f t="shared" si="25"/>
        <v>2018</v>
      </c>
      <c r="D361" s="160" t="s">
        <v>226</v>
      </c>
      <c r="E361" s="147" t="s">
        <v>12</v>
      </c>
      <c r="F361" s="147" t="s">
        <v>291</v>
      </c>
      <c r="G361" s="147" t="s">
        <v>253</v>
      </c>
      <c r="H361" s="150" t="s">
        <v>132</v>
      </c>
      <c r="I361" s="147" t="s">
        <v>89</v>
      </c>
      <c r="J361" s="224" t="s">
        <v>17</v>
      </c>
    </row>
    <row r="362" spans="1:10" hidden="1" x14ac:dyDescent="0.25">
      <c r="A362" s="147">
        <v>2018215</v>
      </c>
      <c r="B362" s="148">
        <v>43311</v>
      </c>
      <c r="C362" s="149">
        <f t="shared" si="25"/>
        <v>2018</v>
      </c>
      <c r="D362" s="160" t="s">
        <v>21</v>
      </c>
      <c r="E362" s="147" t="s">
        <v>12</v>
      </c>
      <c r="F362" s="147" t="s">
        <v>252</v>
      </c>
      <c r="G362" s="147" t="s">
        <v>229</v>
      </c>
      <c r="H362" s="150" t="s">
        <v>426</v>
      </c>
      <c r="I362" s="147" t="s">
        <v>89</v>
      </c>
      <c r="J362" s="224" t="s">
        <v>39</v>
      </c>
    </row>
    <row r="363" spans="1:10" hidden="1" x14ac:dyDescent="0.25">
      <c r="A363" s="107">
        <v>2018220</v>
      </c>
      <c r="B363" s="108">
        <v>43331</v>
      </c>
      <c r="C363" s="132">
        <f t="shared" si="25"/>
        <v>2018</v>
      </c>
      <c r="D363" s="161" t="s">
        <v>505</v>
      </c>
      <c r="E363" s="107" t="s">
        <v>22</v>
      </c>
      <c r="F363" s="107" t="s">
        <v>707</v>
      </c>
      <c r="G363" s="107" t="s">
        <v>708</v>
      </c>
      <c r="H363" s="109" t="s">
        <v>88</v>
      </c>
      <c r="I363" s="107" t="s">
        <v>709</v>
      </c>
      <c r="J363" s="204" t="s">
        <v>39</v>
      </c>
    </row>
    <row r="364" spans="1:10" hidden="1" x14ac:dyDescent="0.25">
      <c r="A364" s="147">
        <v>2018222</v>
      </c>
      <c r="B364" s="148">
        <v>43329</v>
      </c>
      <c r="C364" s="149">
        <f t="shared" si="25"/>
        <v>2018</v>
      </c>
      <c r="D364" s="160" t="s">
        <v>196</v>
      </c>
      <c r="E364" s="147" t="s">
        <v>12</v>
      </c>
      <c r="F364" s="147" t="s">
        <v>710</v>
      </c>
      <c r="G364" s="147" t="s">
        <v>346</v>
      </c>
      <c r="H364" s="150" t="s">
        <v>427</v>
      </c>
      <c r="I364" s="147" t="s">
        <v>199</v>
      </c>
      <c r="J364" s="224" t="s">
        <v>90</v>
      </c>
    </row>
    <row r="365" spans="1:10" hidden="1" x14ac:dyDescent="0.25">
      <c r="A365" s="147">
        <v>2018225</v>
      </c>
      <c r="B365" s="148">
        <v>43332</v>
      </c>
      <c r="C365" s="149">
        <f t="shared" si="25"/>
        <v>2018</v>
      </c>
      <c r="D365" s="160" t="s">
        <v>21</v>
      </c>
      <c r="E365" s="147" t="s">
        <v>12</v>
      </c>
      <c r="F365" s="147" t="s">
        <v>86</v>
      </c>
      <c r="G365" s="147" t="s">
        <v>202</v>
      </c>
      <c r="H365" s="150" t="s">
        <v>213</v>
      </c>
      <c r="I365" s="147" t="s">
        <v>89</v>
      </c>
      <c r="J365" s="224" t="s">
        <v>90</v>
      </c>
    </row>
    <row r="366" spans="1:10" hidden="1" x14ac:dyDescent="0.25">
      <c r="A366" s="147">
        <v>2018227</v>
      </c>
      <c r="B366" s="148">
        <v>43336</v>
      </c>
      <c r="C366" s="149">
        <f t="shared" ref="C366:C367" si="26">YEAR(B366)</f>
        <v>2018</v>
      </c>
      <c r="D366" s="160" t="s">
        <v>62</v>
      </c>
      <c r="E366" s="147" t="s">
        <v>12</v>
      </c>
      <c r="F366" s="147" t="s">
        <v>291</v>
      </c>
      <c r="G366" s="147" t="s">
        <v>204</v>
      </c>
      <c r="H366" s="150" t="s">
        <v>208</v>
      </c>
      <c r="I366" s="147" t="s">
        <v>89</v>
      </c>
      <c r="J366" s="224" t="s">
        <v>39</v>
      </c>
    </row>
    <row r="367" spans="1:10" hidden="1" x14ac:dyDescent="0.25">
      <c r="A367" s="147">
        <v>2018228</v>
      </c>
      <c r="B367" s="148">
        <v>43318</v>
      </c>
      <c r="C367" s="149">
        <f t="shared" si="26"/>
        <v>2018</v>
      </c>
      <c r="D367" s="160" t="s">
        <v>62</v>
      </c>
      <c r="E367" s="147" t="s">
        <v>12</v>
      </c>
      <c r="F367" s="147" t="s">
        <v>131</v>
      </c>
      <c r="G367" s="147" t="s">
        <v>123</v>
      </c>
      <c r="H367" s="150" t="s">
        <v>402</v>
      </c>
      <c r="I367" s="147" t="s">
        <v>89</v>
      </c>
      <c r="J367" s="224" t="s">
        <v>17</v>
      </c>
    </row>
    <row r="368" spans="1:10" hidden="1" x14ac:dyDescent="0.25">
      <c r="A368" s="147">
        <v>2018231</v>
      </c>
      <c r="B368" s="148">
        <v>43334</v>
      </c>
      <c r="C368" s="149">
        <f t="shared" ref="C368:C371" si="27">YEAR(B368)</f>
        <v>2018</v>
      </c>
      <c r="D368" s="155" t="s">
        <v>373</v>
      </c>
      <c r="E368" s="147" t="s">
        <v>12</v>
      </c>
      <c r="F368" s="147" t="s">
        <v>101</v>
      </c>
      <c r="G368" s="147" t="s">
        <v>512</v>
      </c>
      <c r="H368" s="150" t="s">
        <v>275</v>
      </c>
      <c r="I368" s="147" t="s">
        <v>711</v>
      </c>
      <c r="J368" s="224" t="s">
        <v>39</v>
      </c>
    </row>
    <row r="369" spans="1:10" hidden="1" x14ac:dyDescent="0.25">
      <c r="A369" s="147">
        <v>2018234</v>
      </c>
      <c r="B369" s="148">
        <v>43337</v>
      </c>
      <c r="C369" s="149">
        <f t="shared" si="27"/>
        <v>2018</v>
      </c>
      <c r="D369" s="160" t="s">
        <v>226</v>
      </c>
      <c r="E369" s="147" t="s">
        <v>12</v>
      </c>
      <c r="F369" s="147" t="s">
        <v>193</v>
      </c>
      <c r="G369" s="147" t="s">
        <v>692</v>
      </c>
      <c r="H369" s="150" t="s">
        <v>213</v>
      </c>
      <c r="I369" s="147" t="s">
        <v>141</v>
      </c>
      <c r="J369" s="224" t="s">
        <v>39</v>
      </c>
    </row>
    <row r="370" spans="1:10" hidden="1" x14ac:dyDescent="0.25">
      <c r="A370" s="147">
        <v>2018236</v>
      </c>
      <c r="B370" s="148">
        <v>43341</v>
      </c>
      <c r="C370" s="149">
        <f t="shared" si="27"/>
        <v>2018</v>
      </c>
      <c r="D370" s="160" t="s">
        <v>182</v>
      </c>
      <c r="E370" s="147" t="s">
        <v>12</v>
      </c>
      <c r="F370" s="147" t="s">
        <v>428</v>
      </c>
      <c r="G370" s="147" t="s">
        <v>346</v>
      </c>
      <c r="H370" s="150" t="s">
        <v>70</v>
      </c>
      <c r="I370" s="147" t="s">
        <v>712</v>
      </c>
      <c r="J370" s="224" t="s">
        <v>39</v>
      </c>
    </row>
    <row r="371" spans="1:10" hidden="1" x14ac:dyDescent="0.25">
      <c r="A371" s="147">
        <v>2018238</v>
      </c>
      <c r="B371" s="148">
        <v>43303</v>
      </c>
      <c r="C371" s="149">
        <f t="shared" si="27"/>
        <v>2018</v>
      </c>
      <c r="D371" s="160" t="s">
        <v>223</v>
      </c>
      <c r="E371" s="147" t="s">
        <v>12</v>
      </c>
      <c r="F371" s="147" t="s">
        <v>86</v>
      </c>
      <c r="G371" s="147" t="s">
        <v>262</v>
      </c>
      <c r="H371" s="150" t="s">
        <v>582</v>
      </c>
      <c r="I371" s="147" t="s">
        <v>89</v>
      </c>
      <c r="J371" s="224" t="s">
        <v>90</v>
      </c>
    </row>
    <row r="372" spans="1:10" hidden="1" x14ac:dyDescent="0.25">
      <c r="A372" s="147">
        <v>2018242</v>
      </c>
      <c r="B372" s="148">
        <v>43350</v>
      </c>
      <c r="C372" s="149">
        <f t="shared" ref="C372:C381" si="28">YEAR(B372)</f>
        <v>2018</v>
      </c>
      <c r="D372" s="160" t="s">
        <v>206</v>
      </c>
      <c r="E372" s="147" t="s">
        <v>12</v>
      </c>
      <c r="F372" s="147" t="s">
        <v>254</v>
      </c>
      <c r="G372" s="147" t="s">
        <v>255</v>
      </c>
      <c r="H372" s="150" t="s">
        <v>318</v>
      </c>
      <c r="I372" s="147" t="s">
        <v>66</v>
      </c>
      <c r="J372" s="224" t="s">
        <v>90</v>
      </c>
    </row>
    <row r="373" spans="1:10" hidden="1" x14ac:dyDescent="0.25">
      <c r="A373" s="147">
        <v>2018244</v>
      </c>
      <c r="B373" s="148">
        <v>43316</v>
      </c>
      <c r="C373" s="149">
        <f t="shared" si="28"/>
        <v>2018</v>
      </c>
      <c r="D373" s="160" t="s">
        <v>662</v>
      </c>
      <c r="E373" s="147" t="s">
        <v>12</v>
      </c>
      <c r="F373" s="147" t="s">
        <v>209</v>
      </c>
      <c r="G373" s="147" t="s">
        <v>434</v>
      </c>
      <c r="H373" s="150" t="s">
        <v>422</v>
      </c>
      <c r="I373" s="147" t="s">
        <v>133</v>
      </c>
      <c r="J373" s="224" t="s">
        <v>90</v>
      </c>
    </row>
    <row r="374" spans="1:10" hidden="1" x14ac:dyDescent="0.25">
      <c r="A374" s="147">
        <v>2018245</v>
      </c>
      <c r="B374" s="148">
        <v>43344</v>
      </c>
      <c r="C374" s="149">
        <f t="shared" si="28"/>
        <v>2018</v>
      </c>
      <c r="D374" s="160" t="s">
        <v>713</v>
      </c>
      <c r="E374" s="147" t="s">
        <v>12</v>
      </c>
      <c r="F374" s="147" t="s">
        <v>209</v>
      </c>
      <c r="G374" s="147" t="s">
        <v>372</v>
      </c>
      <c r="H374" s="150" t="s">
        <v>213</v>
      </c>
      <c r="I374" s="147" t="s">
        <v>89</v>
      </c>
      <c r="J374" s="224" t="s">
        <v>39</v>
      </c>
    </row>
    <row r="375" spans="1:10" hidden="1" x14ac:dyDescent="0.25">
      <c r="A375" s="147">
        <v>2018250</v>
      </c>
      <c r="B375" s="148">
        <v>43345</v>
      </c>
      <c r="C375" s="149">
        <f t="shared" si="28"/>
        <v>2018</v>
      </c>
      <c r="D375" s="160" t="s">
        <v>130</v>
      </c>
      <c r="E375" s="147" t="s">
        <v>12</v>
      </c>
      <c r="F375" s="147" t="s">
        <v>165</v>
      </c>
      <c r="G375" s="147" t="s">
        <v>681</v>
      </c>
      <c r="H375" s="150" t="s">
        <v>213</v>
      </c>
      <c r="I375" s="147" t="s">
        <v>195</v>
      </c>
      <c r="J375" s="224" t="s">
        <v>90</v>
      </c>
    </row>
    <row r="376" spans="1:10" hidden="1" x14ac:dyDescent="0.25">
      <c r="A376" s="147">
        <v>2018251</v>
      </c>
      <c r="B376" s="148">
        <v>43343</v>
      </c>
      <c r="C376" s="149">
        <f t="shared" si="28"/>
        <v>2018</v>
      </c>
      <c r="D376" s="160" t="s">
        <v>72</v>
      </c>
      <c r="E376" s="147" t="s">
        <v>12</v>
      </c>
      <c r="F376" s="147" t="s">
        <v>165</v>
      </c>
      <c r="G376" s="147" t="s">
        <v>658</v>
      </c>
      <c r="H376" s="150" t="s">
        <v>60</v>
      </c>
      <c r="I376" s="147" t="s">
        <v>714</v>
      </c>
      <c r="J376" s="224" t="s">
        <v>17</v>
      </c>
    </row>
    <row r="377" spans="1:10" hidden="1" x14ac:dyDescent="0.25">
      <c r="A377" s="147">
        <v>2018256</v>
      </c>
      <c r="B377" s="148">
        <v>43357</v>
      </c>
      <c r="C377" s="149">
        <f t="shared" si="28"/>
        <v>2018</v>
      </c>
      <c r="D377" s="160" t="s">
        <v>72</v>
      </c>
      <c r="E377" s="147" t="s">
        <v>12</v>
      </c>
      <c r="F377" s="147" t="s">
        <v>433</v>
      </c>
      <c r="G377" s="147" t="s">
        <v>715</v>
      </c>
      <c r="H377" s="150" t="s">
        <v>15</v>
      </c>
      <c r="I377" s="147" t="s">
        <v>716</v>
      </c>
      <c r="J377" s="224" t="s">
        <v>39</v>
      </c>
    </row>
    <row r="378" spans="1:10" hidden="1" x14ac:dyDescent="0.25">
      <c r="A378" s="147">
        <v>2018259</v>
      </c>
      <c r="B378" s="148">
        <v>43359</v>
      </c>
      <c r="C378" s="149">
        <f t="shared" si="28"/>
        <v>2018</v>
      </c>
      <c r="D378" s="160" t="s">
        <v>226</v>
      </c>
      <c r="E378" s="147" t="s">
        <v>12</v>
      </c>
      <c r="F378" s="147" t="s">
        <v>209</v>
      </c>
      <c r="G378" s="147" t="s">
        <v>316</v>
      </c>
      <c r="H378" s="150" t="s">
        <v>263</v>
      </c>
      <c r="I378" s="147" t="s">
        <v>89</v>
      </c>
      <c r="J378" s="224" t="s">
        <v>39</v>
      </c>
    </row>
    <row r="379" spans="1:10" hidden="1" x14ac:dyDescent="0.25">
      <c r="A379" s="147">
        <v>2018261</v>
      </c>
      <c r="B379" s="148">
        <v>43362</v>
      </c>
      <c r="C379" s="149">
        <f t="shared" si="28"/>
        <v>2018</v>
      </c>
      <c r="D379" s="160" t="s">
        <v>51</v>
      </c>
      <c r="E379" s="147" t="s">
        <v>12</v>
      </c>
      <c r="F379" s="147" t="s">
        <v>442</v>
      </c>
      <c r="G379" s="147" t="s">
        <v>717</v>
      </c>
      <c r="H379" s="150" t="s">
        <v>65</v>
      </c>
      <c r="I379" s="147" t="s">
        <v>718</v>
      </c>
      <c r="J379" s="224" t="s">
        <v>90</v>
      </c>
    </row>
    <row r="380" spans="1:10" hidden="1" x14ac:dyDescent="0.25">
      <c r="A380" s="147">
        <v>2018262</v>
      </c>
      <c r="B380" s="148">
        <v>43345</v>
      </c>
      <c r="C380" s="149">
        <f t="shared" si="28"/>
        <v>2018</v>
      </c>
      <c r="D380" s="160" t="s">
        <v>719</v>
      </c>
      <c r="E380" s="147" t="s">
        <v>12</v>
      </c>
      <c r="F380" s="147" t="s">
        <v>86</v>
      </c>
      <c r="G380" s="147" t="s">
        <v>292</v>
      </c>
      <c r="H380" s="150" t="s">
        <v>370</v>
      </c>
      <c r="I380" s="147" t="s">
        <v>89</v>
      </c>
      <c r="J380" s="224" t="s">
        <v>90</v>
      </c>
    </row>
    <row r="381" spans="1:10" hidden="1" x14ac:dyDescent="0.25">
      <c r="A381" s="147">
        <v>2018263</v>
      </c>
      <c r="B381" s="148">
        <v>43359</v>
      </c>
      <c r="C381" s="149">
        <f t="shared" si="28"/>
        <v>2018</v>
      </c>
      <c r="D381" s="160" t="s">
        <v>226</v>
      </c>
      <c r="E381" s="147" t="s">
        <v>12</v>
      </c>
      <c r="F381" s="147" t="s">
        <v>396</v>
      </c>
      <c r="G381" s="147" t="s">
        <v>372</v>
      </c>
      <c r="H381" s="150" t="s">
        <v>467</v>
      </c>
      <c r="I381" s="147" t="s">
        <v>152</v>
      </c>
      <c r="J381" s="224" t="s">
        <v>90</v>
      </c>
    </row>
    <row r="382" spans="1:10" hidden="1" x14ac:dyDescent="0.25">
      <c r="A382" s="147">
        <v>2018264</v>
      </c>
      <c r="B382" s="148">
        <v>43366</v>
      </c>
      <c r="C382" s="149">
        <f t="shared" ref="C382:C385" si="29">YEAR(B382)</f>
        <v>2018</v>
      </c>
      <c r="D382" s="160" t="s">
        <v>196</v>
      </c>
      <c r="E382" s="147" t="s">
        <v>12</v>
      </c>
      <c r="F382" s="147" t="s">
        <v>663</v>
      </c>
      <c r="G382" s="147" t="s">
        <v>720</v>
      </c>
      <c r="H382" s="150" t="s">
        <v>318</v>
      </c>
      <c r="I382" s="147" t="s">
        <v>141</v>
      </c>
      <c r="J382" s="224" t="s">
        <v>39</v>
      </c>
    </row>
    <row r="383" spans="1:10" hidden="1" x14ac:dyDescent="0.25">
      <c r="A383" s="147">
        <v>2018265</v>
      </c>
      <c r="B383" s="148">
        <v>43368</v>
      </c>
      <c r="C383" s="149">
        <f t="shared" si="29"/>
        <v>2018</v>
      </c>
      <c r="D383" s="160" t="s">
        <v>280</v>
      </c>
      <c r="E383" s="147" t="s">
        <v>12</v>
      </c>
      <c r="F383" s="147" t="s">
        <v>234</v>
      </c>
      <c r="G383" s="147" t="s">
        <v>721</v>
      </c>
      <c r="H383" s="150" t="s">
        <v>330</v>
      </c>
      <c r="I383" s="147" t="s">
        <v>722</v>
      </c>
      <c r="J383" s="224" t="s">
        <v>90</v>
      </c>
    </row>
    <row r="384" spans="1:10" hidden="1" x14ac:dyDescent="0.25">
      <c r="A384" s="147">
        <v>2018270</v>
      </c>
      <c r="B384" s="148">
        <v>43371</v>
      </c>
      <c r="C384" s="149">
        <f t="shared" si="29"/>
        <v>2018</v>
      </c>
      <c r="D384" s="160" t="s">
        <v>723</v>
      </c>
      <c r="E384" s="147" t="s">
        <v>12</v>
      </c>
      <c r="F384" s="147" t="s">
        <v>724</v>
      </c>
      <c r="G384" s="147" t="s">
        <v>260</v>
      </c>
      <c r="H384" s="150" t="s">
        <v>725</v>
      </c>
      <c r="I384" s="147" t="s">
        <v>726</v>
      </c>
      <c r="J384" s="224" t="s">
        <v>17</v>
      </c>
    </row>
    <row r="385" spans="1:10" hidden="1" x14ac:dyDescent="0.25">
      <c r="A385" s="147">
        <v>2018272</v>
      </c>
      <c r="B385" s="148">
        <v>43372</v>
      </c>
      <c r="C385" s="149">
        <f t="shared" si="29"/>
        <v>2018</v>
      </c>
      <c r="D385" s="160" t="s">
        <v>223</v>
      </c>
      <c r="E385" s="147" t="s">
        <v>12</v>
      </c>
      <c r="F385" s="147" t="s">
        <v>351</v>
      </c>
      <c r="G385" s="147" t="s">
        <v>185</v>
      </c>
      <c r="H385" s="150" t="s">
        <v>727</v>
      </c>
      <c r="I385" s="147" t="s">
        <v>728</v>
      </c>
      <c r="J385" s="224" t="s">
        <v>39</v>
      </c>
    </row>
    <row r="386" spans="1:10" hidden="1" x14ac:dyDescent="0.25">
      <c r="A386" s="107">
        <v>2018274</v>
      </c>
      <c r="B386" s="108">
        <v>43378</v>
      </c>
      <c r="C386" s="132">
        <f t="shared" ref="C386:C387" si="30">YEAR(B386)</f>
        <v>2018</v>
      </c>
      <c r="D386" s="161" t="s">
        <v>51</v>
      </c>
      <c r="E386" s="107" t="s">
        <v>52</v>
      </c>
      <c r="F386" s="107" t="s">
        <v>729</v>
      </c>
      <c r="G386" s="107" t="s">
        <v>215</v>
      </c>
      <c r="H386" s="109" t="s">
        <v>730</v>
      </c>
      <c r="I386" s="107" t="s">
        <v>141</v>
      </c>
      <c r="J386" s="204" t="s">
        <v>90</v>
      </c>
    </row>
    <row r="387" spans="1:10" hidden="1" x14ac:dyDescent="0.25">
      <c r="A387" s="147">
        <v>2018275</v>
      </c>
      <c r="B387" s="148">
        <v>43373</v>
      </c>
      <c r="C387" s="149">
        <f t="shared" si="30"/>
        <v>2018</v>
      </c>
      <c r="D387" s="160" t="s">
        <v>21</v>
      </c>
      <c r="E387" s="147" t="s">
        <v>12</v>
      </c>
      <c r="F387" s="147" t="s">
        <v>291</v>
      </c>
      <c r="G387" s="147" t="s">
        <v>305</v>
      </c>
      <c r="H387" s="150" t="s">
        <v>370</v>
      </c>
      <c r="I387" s="147" t="s">
        <v>89</v>
      </c>
      <c r="J387" s="224" t="s">
        <v>39</v>
      </c>
    </row>
    <row r="388" spans="1:10" hidden="1" x14ac:dyDescent="0.25">
      <c r="A388" s="147">
        <v>2018277</v>
      </c>
      <c r="B388" s="148">
        <v>43381</v>
      </c>
      <c r="C388" s="149">
        <f t="shared" ref="C388:C391" si="31">YEAR(B388)</f>
        <v>2018</v>
      </c>
      <c r="D388" s="155" t="s">
        <v>11</v>
      </c>
      <c r="E388" s="147" t="s">
        <v>12</v>
      </c>
      <c r="F388" s="147" t="s">
        <v>731</v>
      </c>
      <c r="G388" s="147" t="s">
        <v>732</v>
      </c>
      <c r="H388" s="150" t="s">
        <v>629</v>
      </c>
      <c r="I388" s="147" t="s">
        <v>733</v>
      </c>
      <c r="J388" s="224" t="s">
        <v>17</v>
      </c>
    </row>
    <row r="389" spans="1:10" hidden="1" x14ac:dyDescent="0.25">
      <c r="A389" s="147">
        <v>2018281</v>
      </c>
      <c r="B389" s="148">
        <v>43380</v>
      </c>
      <c r="C389" s="149">
        <f t="shared" si="31"/>
        <v>2018</v>
      </c>
      <c r="D389" s="160" t="s">
        <v>734</v>
      </c>
      <c r="E389" s="147" t="s">
        <v>12</v>
      </c>
      <c r="F389" s="147" t="s">
        <v>19</v>
      </c>
      <c r="G389" s="147" t="s">
        <v>361</v>
      </c>
      <c r="H389" s="150" t="s">
        <v>190</v>
      </c>
      <c r="I389" s="147" t="s">
        <v>470</v>
      </c>
      <c r="J389" s="224" t="s">
        <v>90</v>
      </c>
    </row>
    <row r="390" spans="1:10" hidden="1" x14ac:dyDescent="0.25">
      <c r="A390" s="147">
        <v>2018288</v>
      </c>
      <c r="B390" s="148">
        <v>43376</v>
      </c>
      <c r="C390" s="149">
        <f t="shared" si="31"/>
        <v>2018</v>
      </c>
      <c r="D390" s="160" t="s">
        <v>62</v>
      </c>
      <c r="E390" s="147" t="s">
        <v>12</v>
      </c>
      <c r="F390" s="147" t="s">
        <v>482</v>
      </c>
      <c r="G390" s="147" t="s">
        <v>674</v>
      </c>
      <c r="H390" s="150" t="s">
        <v>208</v>
      </c>
      <c r="I390" s="147" t="s">
        <v>333</v>
      </c>
      <c r="J390" s="224" t="s">
        <v>17</v>
      </c>
    </row>
    <row r="391" spans="1:10" hidden="1" x14ac:dyDescent="0.25">
      <c r="A391" s="147">
        <v>2018291</v>
      </c>
      <c r="B391" s="148">
        <v>43400</v>
      </c>
      <c r="C391" s="149">
        <f t="shared" si="31"/>
        <v>2018</v>
      </c>
      <c r="D391" s="160" t="s">
        <v>280</v>
      </c>
      <c r="E391" s="147" t="s">
        <v>12</v>
      </c>
      <c r="F391" s="147" t="s">
        <v>228</v>
      </c>
      <c r="G391" s="147" t="s">
        <v>225</v>
      </c>
      <c r="H391" s="150" t="s">
        <v>330</v>
      </c>
      <c r="I391" s="147" t="s">
        <v>89</v>
      </c>
      <c r="J391" s="224" t="s">
        <v>90</v>
      </c>
    </row>
    <row r="392" spans="1:10" hidden="1" x14ac:dyDescent="0.25">
      <c r="A392" s="147">
        <v>2018294</v>
      </c>
      <c r="B392" s="148">
        <v>43402</v>
      </c>
      <c r="C392" s="149">
        <f t="shared" ref="C392:C393" si="32">YEAR(B392)</f>
        <v>2018</v>
      </c>
      <c r="D392" s="155" t="s">
        <v>118</v>
      </c>
      <c r="E392" s="147" t="s">
        <v>12</v>
      </c>
      <c r="F392" s="147" t="s">
        <v>735</v>
      </c>
      <c r="G392" s="147" t="s">
        <v>97</v>
      </c>
      <c r="H392" s="150" t="s">
        <v>736</v>
      </c>
      <c r="I392" s="147" t="s">
        <v>737</v>
      </c>
      <c r="J392" s="224" t="s">
        <v>17</v>
      </c>
    </row>
    <row r="393" spans="1:10" hidden="1" x14ac:dyDescent="0.25">
      <c r="A393" s="107">
        <v>2018295</v>
      </c>
      <c r="B393" s="108">
        <v>43405</v>
      </c>
      <c r="C393" s="132">
        <f t="shared" si="32"/>
        <v>2018</v>
      </c>
      <c r="D393" s="161" t="s">
        <v>62</v>
      </c>
      <c r="E393" s="107" t="s">
        <v>22</v>
      </c>
      <c r="F393" s="107" t="s">
        <v>738</v>
      </c>
      <c r="G393" s="107" t="s">
        <v>739</v>
      </c>
      <c r="H393" s="109" t="s">
        <v>740</v>
      </c>
      <c r="I393" s="107" t="s">
        <v>741</v>
      </c>
      <c r="J393" s="204" t="s">
        <v>39</v>
      </c>
    </row>
    <row r="394" spans="1:10" hidden="1" x14ac:dyDescent="0.25">
      <c r="A394" s="147">
        <v>2018296</v>
      </c>
      <c r="B394" s="148">
        <v>43401</v>
      </c>
      <c r="C394" s="149">
        <f t="shared" ref="C394:C397" si="33">YEAR(B394)</f>
        <v>2018</v>
      </c>
      <c r="D394" s="160" t="s">
        <v>62</v>
      </c>
      <c r="E394" s="147" t="s">
        <v>12</v>
      </c>
      <c r="F394" s="147" t="s">
        <v>560</v>
      </c>
      <c r="G394" s="147" t="s">
        <v>742</v>
      </c>
      <c r="H394" s="150" t="s">
        <v>743</v>
      </c>
      <c r="I394" s="147" t="s">
        <v>146</v>
      </c>
      <c r="J394" s="224" t="s">
        <v>90</v>
      </c>
    </row>
    <row r="395" spans="1:10" hidden="1" x14ac:dyDescent="0.25">
      <c r="A395" s="147">
        <v>2018297</v>
      </c>
      <c r="B395" s="148">
        <v>43408</v>
      </c>
      <c r="C395" s="149">
        <f t="shared" si="33"/>
        <v>2018</v>
      </c>
      <c r="D395" s="160" t="s">
        <v>744</v>
      </c>
      <c r="E395" s="147" t="s">
        <v>12</v>
      </c>
      <c r="F395" s="147" t="s">
        <v>745</v>
      </c>
      <c r="G395" s="147" t="s">
        <v>746</v>
      </c>
      <c r="H395" s="150" t="s">
        <v>37</v>
      </c>
      <c r="I395" s="147" t="s">
        <v>747</v>
      </c>
      <c r="J395" s="224" t="s">
        <v>39</v>
      </c>
    </row>
    <row r="396" spans="1:10" hidden="1" x14ac:dyDescent="0.25">
      <c r="A396" s="107">
        <v>2018298</v>
      </c>
      <c r="B396" s="108">
        <v>43401</v>
      </c>
      <c r="C396" s="132">
        <f t="shared" si="33"/>
        <v>2018</v>
      </c>
      <c r="D396" s="161" t="s">
        <v>109</v>
      </c>
      <c r="E396" s="107" t="s">
        <v>22</v>
      </c>
      <c r="F396" s="107" t="s">
        <v>619</v>
      </c>
      <c r="G396" s="107" t="s">
        <v>748</v>
      </c>
      <c r="H396" s="109" t="s">
        <v>749</v>
      </c>
      <c r="I396" s="107" t="s">
        <v>470</v>
      </c>
      <c r="J396" s="204" t="s">
        <v>27</v>
      </c>
    </row>
    <row r="397" spans="1:10" hidden="1" x14ac:dyDescent="0.25">
      <c r="A397" s="147">
        <v>2018299</v>
      </c>
      <c r="B397" s="148">
        <v>43409</v>
      </c>
      <c r="C397" s="149">
        <f t="shared" si="33"/>
        <v>2018</v>
      </c>
      <c r="D397" s="160" t="s">
        <v>665</v>
      </c>
      <c r="E397" s="147" t="s">
        <v>12</v>
      </c>
      <c r="F397" s="147" t="s">
        <v>209</v>
      </c>
      <c r="G397" s="147" t="s">
        <v>229</v>
      </c>
      <c r="H397" s="150" t="s">
        <v>381</v>
      </c>
      <c r="I397" s="147" t="s">
        <v>89</v>
      </c>
      <c r="J397" s="224" t="s">
        <v>39</v>
      </c>
    </row>
    <row r="398" spans="1:10" hidden="1" x14ac:dyDescent="0.25">
      <c r="A398" s="147">
        <v>2018307</v>
      </c>
      <c r="B398" s="148">
        <v>43428</v>
      </c>
      <c r="C398" s="149">
        <f t="shared" ref="C398:C400" si="34">YEAR(B398)</f>
        <v>2018</v>
      </c>
      <c r="D398" s="160" t="s">
        <v>750</v>
      </c>
      <c r="E398" s="147" t="s">
        <v>12</v>
      </c>
      <c r="F398" s="147" t="s">
        <v>751</v>
      </c>
      <c r="G398" s="147" t="s">
        <v>752</v>
      </c>
      <c r="H398" s="150" t="s">
        <v>213</v>
      </c>
      <c r="I398" s="147" t="s">
        <v>66</v>
      </c>
      <c r="J398" s="224" t="s">
        <v>90</v>
      </c>
    </row>
    <row r="399" spans="1:10" hidden="1" x14ac:dyDescent="0.25">
      <c r="A399" s="107">
        <v>2018308</v>
      </c>
      <c r="B399" s="108">
        <v>43411</v>
      </c>
      <c r="C399" s="132">
        <f t="shared" si="34"/>
        <v>2018</v>
      </c>
      <c r="D399" s="161" t="s">
        <v>662</v>
      </c>
      <c r="E399" s="107" t="s">
        <v>22</v>
      </c>
      <c r="F399" s="107" t="s">
        <v>19</v>
      </c>
      <c r="G399" s="107" t="s">
        <v>753</v>
      </c>
      <c r="H399" s="109" t="s">
        <v>427</v>
      </c>
      <c r="I399" s="107" t="s">
        <v>71</v>
      </c>
      <c r="J399" s="204" t="s">
        <v>17</v>
      </c>
    </row>
    <row r="400" spans="1:10" hidden="1" x14ac:dyDescent="0.25">
      <c r="A400" s="147">
        <v>2018309</v>
      </c>
      <c r="B400" s="148">
        <v>43425</v>
      </c>
      <c r="C400" s="149">
        <f t="shared" si="34"/>
        <v>2018</v>
      </c>
      <c r="D400" s="160" t="s">
        <v>441</v>
      </c>
      <c r="E400" s="147" t="s">
        <v>12</v>
      </c>
      <c r="F400" s="147" t="s">
        <v>754</v>
      </c>
      <c r="G400" s="147" t="s">
        <v>755</v>
      </c>
      <c r="H400" s="150" t="s">
        <v>70</v>
      </c>
      <c r="I400" s="147" t="s">
        <v>756</v>
      </c>
      <c r="J400" s="224" t="s">
        <v>17</v>
      </c>
    </row>
    <row r="401" spans="1:10" hidden="1" x14ac:dyDescent="0.25">
      <c r="A401" s="147">
        <v>2018311</v>
      </c>
      <c r="B401" s="148">
        <v>43438</v>
      </c>
      <c r="C401" s="149">
        <f t="shared" ref="C401" si="35">YEAR(B401)</f>
        <v>2018</v>
      </c>
      <c r="D401" s="160" t="s">
        <v>206</v>
      </c>
      <c r="E401" s="147" t="s">
        <v>12</v>
      </c>
      <c r="F401" s="147" t="s">
        <v>131</v>
      </c>
      <c r="G401" s="147" t="s">
        <v>526</v>
      </c>
      <c r="H401" s="150" t="s">
        <v>213</v>
      </c>
      <c r="I401" s="147" t="s">
        <v>133</v>
      </c>
      <c r="J401" s="224" t="s">
        <v>39</v>
      </c>
    </row>
    <row r="402" spans="1:10" hidden="1" x14ac:dyDescent="0.25">
      <c r="A402" s="147">
        <v>2018318</v>
      </c>
      <c r="B402" s="148">
        <v>43448</v>
      </c>
      <c r="C402" s="149">
        <f t="shared" ref="C402:C407" si="36">YEAR(B402)</f>
        <v>2018</v>
      </c>
      <c r="D402" s="160" t="s">
        <v>687</v>
      </c>
      <c r="E402" s="147" t="s">
        <v>12</v>
      </c>
      <c r="F402" s="147" t="s">
        <v>757</v>
      </c>
      <c r="G402" s="147" t="s">
        <v>758</v>
      </c>
      <c r="H402" s="150" t="s">
        <v>213</v>
      </c>
      <c r="I402" s="147" t="s">
        <v>501</v>
      </c>
      <c r="J402" s="224" t="s">
        <v>90</v>
      </c>
    </row>
    <row r="403" spans="1:10" hidden="1" x14ac:dyDescent="0.25">
      <c r="A403" s="147">
        <v>2018321</v>
      </c>
      <c r="B403" s="148">
        <v>43457</v>
      </c>
      <c r="C403" s="149">
        <f t="shared" si="36"/>
        <v>2018</v>
      </c>
      <c r="D403" s="160" t="s">
        <v>666</v>
      </c>
      <c r="E403" s="147" t="s">
        <v>12</v>
      </c>
      <c r="F403" s="147" t="s">
        <v>428</v>
      </c>
      <c r="G403" s="147" t="s">
        <v>526</v>
      </c>
      <c r="H403" s="150" t="s">
        <v>65</v>
      </c>
      <c r="I403" s="147" t="s">
        <v>89</v>
      </c>
      <c r="J403" s="224" t="s">
        <v>17</v>
      </c>
    </row>
    <row r="404" spans="1:10" hidden="1" x14ac:dyDescent="0.25">
      <c r="A404" s="147">
        <v>2018322</v>
      </c>
      <c r="B404" s="148">
        <v>43460</v>
      </c>
      <c r="C404" s="149">
        <f t="shared" si="36"/>
        <v>2018</v>
      </c>
      <c r="D404" s="160" t="s">
        <v>130</v>
      </c>
      <c r="E404" s="147" t="s">
        <v>12</v>
      </c>
      <c r="F404" s="147" t="s">
        <v>23</v>
      </c>
      <c r="G404" s="147" t="s">
        <v>759</v>
      </c>
      <c r="H404" s="150" t="s">
        <v>230</v>
      </c>
      <c r="I404" s="147" t="s">
        <v>141</v>
      </c>
      <c r="J404" s="224" t="s">
        <v>39</v>
      </c>
    </row>
    <row r="405" spans="1:10" hidden="1" x14ac:dyDescent="0.25">
      <c r="A405" s="107">
        <v>2018323</v>
      </c>
      <c r="B405" s="108">
        <v>43464</v>
      </c>
      <c r="C405" s="132">
        <f t="shared" si="36"/>
        <v>2018</v>
      </c>
      <c r="D405" s="161" t="s">
        <v>760</v>
      </c>
      <c r="E405" s="107" t="s">
        <v>22</v>
      </c>
      <c r="F405" s="107" t="s">
        <v>254</v>
      </c>
      <c r="G405" s="107" t="s">
        <v>761</v>
      </c>
      <c r="H405" s="109" t="s">
        <v>75</v>
      </c>
      <c r="I405" s="107" t="s">
        <v>66</v>
      </c>
      <c r="J405" s="204" t="s">
        <v>90</v>
      </c>
    </row>
    <row r="406" spans="1:10" hidden="1" x14ac:dyDescent="0.25">
      <c r="A406" s="147">
        <v>2018324</v>
      </c>
      <c r="B406" s="148">
        <v>43464</v>
      </c>
      <c r="C406" s="149">
        <f t="shared" si="36"/>
        <v>2018</v>
      </c>
      <c r="D406" s="160" t="s">
        <v>21</v>
      </c>
      <c r="E406" s="147" t="s">
        <v>12</v>
      </c>
      <c r="F406" s="147" t="s">
        <v>259</v>
      </c>
      <c r="G406" s="147" t="s">
        <v>170</v>
      </c>
      <c r="H406" s="150" t="s">
        <v>65</v>
      </c>
      <c r="I406" s="147" t="s">
        <v>85</v>
      </c>
      <c r="J406" s="224" t="s">
        <v>17</v>
      </c>
    </row>
    <row r="407" spans="1:10" ht="15.75" hidden="1" thickBot="1" x14ac:dyDescent="0.3">
      <c r="A407" s="181">
        <v>2018325</v>
      </c>
      <c r="B407" s="182">
        <v>43283</v>
      </c>
      <c r="C407" s="183">
        <f t="shared" si="36"/>
        <v>2018</v>
      </c>
      <c r="D407" s="184" t="s">
        <v>109</v>
      </c>
      <c r="E407" s="181" t="s">
        <v>12</v>
      </c>
      <c r="F407" s="181" t="s">
        <v>83</v>
      </c>
      <c r="G407" s="181" t="s">
        <v>202</v>
      </c>
      <c r="H407" s="185" t="s">
        <v>124</v>
      </c>
      <c r="I407" s="181" t="s">
        <v>495</v>
      </c>
      <c r="J407" s="226" t="s">
        <v>39</v>
      </c>
    </row>
    <row r="408" spans="1:10" hidden="1" x14ac:dyDescent="0.25">
      <c r="A408" s="176">
        <v>2019005</v>
      </c>
      <c r="B408" s="177">
        <v>43477</v>
      </c>
      <c r="C408" s="178">
        <f t="shared" ref="C408" si="37">YEAR(B408)</f>
        <v>2019</v>
      </c>
      <c r="D408" s="179" t="s">
        <v>62</v>
      </c>
      <c r="E408" s="176" t="s">
        <v>12</v>
      </c>
      <c r="F408" s="176" t="s">
        <v>126</v>
      </c>
      <c r="G408" s="176" t="s">
        <v>339</v>
      </c>
      <c r="H408" s="180" t="s">
        <v>426</v>
      </c>
      <c r="I408" s="176" t="s">
        <v>89</v>
      </c>
      <c r="J408" s="227" t="s">
        <v>39</v>
      </c>
    </row>
    <row r="409" spans="1:10" hidden="1" x14ac:dyDescent="0.25">
      <c r="A409" s="171">
        <v>2019006</v>
      </c>
      <c r="B409" s="172">
        <v>43474</v>
      </c>
      <c r="C409" s="173">
        <f t="shared" ref="C409:C412" si="38">YEAR(B409)</f>
        <v>2019</v>
      </c>
      <c r="D409" s="174" t="s">
        <v>51</v>
      </c>
      <c r="E409" s="171" t="s">
        <v>12</v>
      </c>
      <c r="F409" s="171" t="s">
        <v>480</v>
      </c>
      <c r="G409" s="171" t="s">
        <v>762</v>
      </c>
      <c r="H409" s="175" t="s">
        <v>705</v>
      </c>
      <c r="I409" s="171" t="s">
        <v>763</v>
      </c>
      <c r="J409" s="228" t="s">
        <v>17</v>
      </c>
    </row>
    <row r="410" spans="1:10" hidden="1" x14ac:dyDescent="0.25">
      <c r="A410" s="107">
        <v>2019007</v>
      </c>
      <c r="B410" s="108">
        <v>43480</v>
      </c>
      <c r="C410" s="132">
        <f t="shared" si="38"/>
        <v>2019</v>
      </c>
      <c r="D410" s="161" t="s">
        <v>764</v>
      </c>
      <c r="E410" s="107" t="s">
        <v>22</v>
      </c>
      <c r="F410" s="107" t="s">
        <v>424</v>
      </c>
      <c r="G410" s="107" t="s">
        <v>235</v>
      </c>
      <c r="H410" s="109" t="s">
        <v>765</v>
      </c>
      <c r="I410" s="107" t="s">
        <v>766</v>
      </c>
      <c r="J410" s="204" t="s">
        <v>17</v>
      </c>
    </row>
    <row r="411" spans="1:10" hidden="1" x14ac:dyDescent="0.25">
      <c r="A411" s="107">
        <v>2019009</v>
      </c>
      <c r="B411" s="108">
        <v>43478</v>
      </c>
      <c r="C411" s="132">
        <f t="shared" si="38"/>
        <v>2019</v>
      </c>
      <c r="D411" s="161" t="s">
        <v>62</v>
      </c>
      <c r="E411" s="107" t="s">
        <v>22</v>
      </c>
      <c r="F411" s="107" t="s">
        <v>291</v>
      </c>
      <c r="G411" s="107" t="s">
        <v>245</v>
      </c>
      <c r="H411" s="109" t="s">
        <v>263</v>
      </c>
      <c r="I411" s="107" t="s">
        <v>89</v>
      </c>
      <c r="J411" s="204" t="s">
        <v>39</v>
      </c>
    </row>
    <row r="412" spans="1:10" hidden="1" x14ac:dyDescent="0.25">
      <c r="A412" s="171">
        <v>2019012</v>
      </c>
      <c r="B412" s="172">
        <v>43487</v>
      </c>
      <c r="C412" s="173">
        <f t="shared" si="38"/>
        <v>2019</v>
      </c>
      <c r="D412" s="174" t="s">
        <v>767</v>
      </c>
      <c r="E412" s="171" t="s">
        <v>12</v>
      </c>
      <c r="F412" s="171" t="s">
        <v>628</v>
      </c>
      <c r="G412" s="171" t="s">
        <v>768</v>
      </c>
      <c r="H412" s="175" t="s">
        <v>769</v>
      </c>
      <c r="I412" s="171" t="s">
        <v>770</v>
      </c>
      <c r="J412" s="228" t="s">
        <v>39</v>
      </c>
    </row>
    <row r="413" spans="1:10" hidden="1" x14ac:dyDescent="0.25">
      <c r="A413" s="171">
        <v>2019023</v>
      </c>
      <c r="B413" s="172">
        <v>43499</v>
      </c>
      <c r="C413" s="173">
        <f t="shared" ref="C413" si="39">YEAR(B413)</f>
        <v>2019</v>
      </c>
      <c r="D413" s="174" t="s">
        <v>771</v>
      </c>
      <c r="E413" s="171" t="s">
        <v>12</v>
      </c>
      <c r="F413" s="171" t="s">
        <v>209</v>
      </c>
      <c r="G413" s="171" t="s">
        <v>277</v>
      </c>
      <c r="H413" s="175" t="s">
        <v>772</v>
      </c>
      <c r="I413" s="171" t="s">
        <v>89</v>
      </c>
      <c r="J413" s="228" t="s">
        <v>39</v>
      </c>
    </row>
    <row r="414" spans="1:10" hidden="1" x14ac:dyDescent="0.25">
      <c r="A414" s="171">
        <v>2019025</v>
      </c>
      <c r="B414" s="172">
        <v>43507</v>
      </c>
      <c r="C414" s="173">
        <f t="shared" ref="C414" si="40">YEAR(B414)</f>
        <v>2019</v>
      </c>
      <c r="D414" s="174" t="s">
        <v>21</v>
      </c>
      <c r="E414" s="171" t="s">
        <v>12</v>
      </c>
      <c r="F414" s="171" t="s">
        <v>188</v>
      </c>
      <c r="G414" s="171" t="s">
        <v>189</v>
      </c>
      <c r="H414" s="175" t="s">
        <v>213</v>
      </c>
      <c r="I414" s="171" t="s">
        <v>141</v>
      </c>
      <c r="J414" s="228" t="s">
        <v>90</v>
      </c>
    </row>
    <row r="415" spans="1:10" hidden="1" x14ac:dyDescent="0.25">
      <c r="A415" s="171">
        <v>2019027</v>
      </c>
      <c r="B415" s="172">
        <v>43510</v>
      </c>
      <c r="C415" s="173">
        <f t="shared" ref="C415:C419" si="41">YEAR(B415)</f>
        <v>2019</v>
      </c>
      <c r="D415" s="174" t="s">
        <v>280</v>
      </c>
      <c r="E415" s="171" t="s">
        <v>12</v>
      </c>
      <c r="F415" s="171" t="s">
        <v>203</v>
      </c>
      <c r="G415" s="171" t="s">
        <v>516</v>
      </c>
      <c r="H415" s="175" t="s">
        <v>533</v>
      </c>
      <c r="I415" s="171" t="s">
        <v>152</v>
      </c>
      <c r="J415" s="228" t="s">
        <v>90</v>
      </c>
    </row>
    <row r="416" spans="1:10" hidden="1" x14ac:dyDescent="0.25">
      <c r="A416" s="171">
        <v>2019029</v>
      </c>
      <c r="B416" s="172">
        <v>43515</v>
      </c>
      <c r="C416" s="173">
        <f t="shared" si="41"/>
        <v>2019</v>
      </c>
      <c r="D416" s="174" t="s">
        <v>72</v>
      </c>
      <c r="E416" s="171" t="s">
        <v>12</v>
      </c>
      <c r="F416" s="171" t="s">
        <v>165</v>
      </c>
      <c r="G416" s="171" t="s">
        <v>292</v>
      </c>
      <c r="H416" s="175" t="s">
        <v>263</v>
      </c>
      <c r="I416" s="171" t="s">
        <v>773</v>
      </c>
      <c r="J416" s="228" t="s">
        <v>17</v>
      </c>
    </row>
    <row r="417" spans="1:10" hidden="1" x14ac:dyDescent="0.25">
      <c r="A417" s="171">
        <v>2019030</v>
      </c>
      <c r="B417" s="172">
        <v>43513</v>
      </c>
      <c r="C417" s="173">
        <f t="shared" si="41"/>
        <v>2019</v>
      </c>
      <c r="D417" s="174" t="s">
        <v>280</v>
      </c>
      <c r="E417" s="171" t="s">
        <v>12</v>
      </c>
      <c r="F417" s="171" t="s">
        <v>83</v>
      </c>
      <c r="G417" s="171" t="s">
        <v>202</v>
      </c>
      <c r="H417" s="175" t="s">
        <v>743</v>
      </c>
      <c r="I417" s="171" t="s">
        <v>89</v>
      </c>
      <c r="J417" s="228" t="s">
        <v>39</v>
      </c>
    </row>
    <row r="418" spans="1:10" hidden="1" x14ac:dyDescent="0.25">
      <c r="A418" s="171">
        <v>2019031</v>
      </c>
      <c r="B418" s="172">
        <v>43518</v>
      </c>
      <c r="C418" s="173">
        <f t="shared" si="41"/>
        <v>2019</v>
      </c>
      <c r="D418" s="174" t="s">
        <v>774</v>
      </c>
      <c r="E418" s="171" t="s">
        <v>12</v>
      </c>
      <c r="F418" s="171" t="s">
        <v>126</v>
      </c>
      <c r="G418" s="171" t="s">
        <v>185</v>
      </c>
      <c r="H418" s="175" t="s">
        <v>321</v>
      </c>
      <c r="I418" s="171" t="s">
        <v>470</v>
      </c>
      <c r="J418" s="228" t="s">
        <v>90</v>
      </c>
    </row>
    <row r="419" spans="1:10" hidden="1" x14ac:dyDescent="0.25">
      <c r="A419" s="171">
        <v>2019033</v>
      </c>
      <c r="B419" s="172">
        <v>43519</v>
      </c>
      <c r="C419" s="173">
        <f t="shared" si="41"/>
        <v>2019</v>
      </c>
      <c r="D419" s="174" t="s">
        <v>21</v>
      </c>
      <c r="E419" s="171" t="s">
        <v>12</v>
      </c>
      <c r="F419" s="171" t="s">
        <v>254</v>
      </c>
      <c r="G419" s="171" t="s">
        <v>508</v>
      </c>
      <c r="H419" s="175" t="s">
        <v>37</v>
      </c>
      <c r="I419" s="171" t="s">
        <v>66</v>
      </c>
      <c r="J419" s="228" t="s">
        <v>39</v>
      </c>
    </row>
    <row r="420" spans="1:10" hidden="1" x14ac:dyDescent="0.25">
      <c r="A420" s="171">
        <v>2019038</v>
      </c>
      <c r="B420" s="172">
        <v>43522</v>
      </c>
      <c r="C420" s="173">
        <f t="shared" ref="C420:C421" si="42">YEAR(B420)</f>
        <v>2019</v>
      </c>
      <c r="D420" s="174" t="s">
        <v>775</v>
      </c>
      <c r="E420" s="171" t="s">
        <v>12</v>
      </c>
      <c r="F420" s="171" t="s">
        <v>317</v>
      </c>
      <c r="G420" s="171" t="s">
        <v>235</v>
      </c>
      <c r="H420" s="175" t="s">
        <v>230</v>
      </c>
      <c r="I420" s="171" t="s">
        <v>89</v>
      </c>
      <c r="J420" s="228" t="s">
        <v>90</v>
      </c>
    </row>
    <row r="421" spans="1:10" hidden="1" x14ac:dyDescent="0.25">
      <c r="A421" s="171">
        <v>2019039</v>
      </c>
      <c r="B421" s="172">
        <v>43521</v>
      </c>
      <c r="C421" s="173">
        <f t="shared" si="42"/>
        <v>2019</v>
      </c>
      <c r="D421" s="174" t="s">
        <v>200</v>
      </c>
      <c r="E421" s="171" t="s">
        <v>12</v>
      </c>
      <c r="F421" s="171" t="s">
        <v>131</v>
      </c>
      <c r="G421" s="171" t="s">
        <v>525</v>
      </c>
      <c r="H421" s="175" t="s">
        <v>132</v>
      </c>
      <c r="I421" s="171" t="s">
        <v>133</v>
      </c>
      <c r="J421" s="228" t="s">
        <v>17</v>
      </c>
    </row>
    <row r="422" spans="1:10" hidden="1" x14ac:dyDescent="0.25">
      <c r="A422" s="171">
        <v>2019040</v>
      </c>
      <c r="B422" s="172">
        <v>43533</v>
      </c>
      <c r="C422" s="173">
        <f t="shared" ref="C422:C425" si="43">YEAR(B422)</f>
        <v>2019</v>
      </c>
      <c r="D422" s="174" t="s">
        <v>67</v>
      </c>
      <c r="E422" s="171" t="s">
        <v>12</v>
      </c>
      <c r="F422" s="171" t="s">
        <v>86</v>
      </c>
      <c r="G422" s="171" t="s">
        <v>305</v>
      </c>
      <c r="H422" s="175" t="s">
        <v>140</v>
      </c>
      <c r="I422" s="171" t="s">
        <v>89</v>
      </c>
      <c r="J422" s="228" t="s">
        <v>39</v>
      </c>
    </row>
    <row r="423" spans="1:10" hidden="1" x14ac:dyDescent="0.25">
      <c r="A423" s="171">
        <v>2019041</v>
      </c>
      <c r="B423" s="172">
        <v>43524</v>
      </c>
      <c r="C423" s="173">
        <f t="shared" si="43"/>
        <v>2019</v>
      </c>
      <c r="D423" s="174" t="s">
        <v>595</v>
      </c>
      <c r="E423" s="171" t="s">
        <v>12</v>
      </c>
      <c r="F423" s="171" t="s">
        <v>776</v>
      </c>
      <c r="G423" s="171" t="s">
        <v>180</v>
      </c>
      <c r="H423" s="175" t="s">
        <v>230</v>
      </c>
      <c r="I423" s="171" t="s">
        <v>178</v>
      </c>
      <c r="J423" s="228" t="s">
        <v>17</v>
      </c>
    </row>
    <row r="424" spans="1:10" hidden="1" x14ac:dyDescent="0.25">
      <c r="A424" s="171">
        <v>2019042</v>
      </c>
      <c r="B424" s="172">
        <v>43520</v>
      </c>
      <c r="C424" s="173">
        <f t="shared" si="43"/>
        <v>2019</v>
      </c>
      <c r="D424" s="174" t="s">
        <v>280</v>
      </c>
      <c r="E424" s="171" t="s">
        <v>12</v>
      </c>
      <c r="F424" s="171" t="s">
        <v>317</v>
      </c>
      <c r="G424" s="171" t="s">
        <v>635</v>
      </c>
      <c r="H424" s="175" t="s">
        <v>25</v>
      </c>
      <c r="I424" s="171" t="s">
        <v>89</v>
      </c>
      <c r="J424" s="228" t="s">
        <v>27</v>
      </c>
    </row>
    <row r="425" spans="1:10" hidden="1" x14ac:dyDescent="0.25">
      <c r="A425" s="171">
        <v>2019043</v>
      </c>
      <c r="B425" s="172">
        <v>43541</v>
      </c>
      <c r="C425" s="173">
        <f t="shared" si="43"/>
        <v>2019</v>
      </c>
      <c r="D425" s="174" t="s">
        <v>280</v>
      </c>
      <c r="E425" s="171" t="s">
        <v>12</v>
      </c>
      <c r="F425" s="171" t="s">
        <v>291</v>
      </c>
      <c r="G425" s="171" t="s">
        <v>217</v>
      </c>
      <c r="H425" s="175" t="s">
        <v>777</v>
      </c>
      <c r="I425" s="171" t="s">
        <v>89</v>
      </c>
      <c r="J425" s="228" t="s">
        <v>39</v>
      </c>
    </row>
    <row r="426" spans="1:10" hidden="1" x14ac:dyDescent="0.25">
      <c r="A426" s="171">
        <v>2019046</v>
      </c>
      <c r="B426" s="172">
        <v>43548</v>
      </c>
      <c r="C426" s="173">
        <f t="shared" ref="C426" si="44">YEAR(B426)</f>
        <v>2019</v>
      </c>
      <c r="D426" s="174" t="s">
        <v>200</v>
      </c>
      <c r="E426" s="171" t="s">
        <v>12</v>
      </c>
      <c r="F426" s="171" t="s">
        <v>203</v>
      </c>
      <c r="G426" s="171" t="s">
        <v>102</v>
      </c>
      <c r="H426" s="175" t="s">
        <v>330</v>
      </c>
      <c r="I426" s="171" t="s">
        <v>778</v>
      </c>
      <c r="J426" s="228" t="s">
        <v>90</v>
      </c>
    </row>
    <row r="427" spans="1:10" hidden="1" x14ac:dyDescent="0.25">
      <c r="A427" s="171">
        <v>2019048</v>
      </c>
      <c r="B427" s="172">
        <v>43552</v>
      </c>
      <c r="C427" s="173">
        <f t="shared" ref="C427" si="45">YEAR(B427)</f>
        <v>2019</v>
      </c>
      <c r="D427" s="174" t="s">
        <v>51</v>
      </c>
      <c r="E427" s="171" t="s">
        <v>12</v>
      </c>
      <c r="F427" s="171" t="s">
        <v>779</v>
      </c>
      <c r="G427" s="171" t="s">
        <v>780</v>
      </c>
      <c r="H427" s="175" t="s">
        <v>65</v>
      </c>
      <c r="I427" s="171" t="s">
        <v>113</v>
      </c>
      <c r="J427" s="228" t="s">
        <v>90</v>
      </c>
    </row>
    <row r="428" spans="1:10" hidden="1" x14ac:dyDescent="0.25">
      <c r="A428" s="107">
        <v>2019050</v>
      </c>
      <c r="B428" s="108">
        <v>43554</v>
      </c>
      <c r="C428" s="132">
        <f t="shared" ref="C428:C429" si="46">YEAR(B428)</f>
        <v>2019</v>
      </c>
      <c r="D428" s="161" t="s">
        <v>280</v>
      </c>
      <c r="E428" s="107" t="s">
        <v>22</v>
      </c>
      <c r="F428" s="107" t="s">
        <v>648</v>
      </c>
      <c r="G428" s="107" t="s">
        <v>262</v>
      </c>
      <c r="H428" s="109" t="s">
        <v>230</v>
      </c>
      <c r="I428" s="107" t="s">
        <v>89</v>
      </c>
      <c r="J428" s="204" t="s">
        <v>90</v>
      </c>
    </row>
    <row r="429" spans="1:10" hidden="1" x14ac:dyDescent="0.25">
      <c r="A429" s="171">
        <v>2019052</v>
      </c>
      <c r="B429" s="172">
        <v>43554</v>
      </c>
      <c r="C429" s="173">
        <f t="shared" si="46"/>
        <v>2019</v>
      </c>
      <c r="D429" s="174" t="s">
        <v>62</v>
      </c>
      <c r="E429" s="171" t="s">
        <v>12</v>
      </c>
      <c r="F429" s="171" t="s">
        <v>291</v>
      </c>
      <c r="G429" s="171" t="s">
        <v>372</v>
      </c>
      <c r="H429" s="175" t="s">
        <v>213</v>
      </c>
      <c r="I429" s="171" t="s">
        <v>89</v>
      </c>
      <c r="J429" s="228" t="s">
        <v>90</v>
      </c>
    </row>
    <row r="430" spans="1:10" hidden="1" x14ac:dyDescent="0.25">
      <c r="A430" s="171">
        <v>2019054</v>
      </c>
      <c r="B430" s="172">
        <v>43556</v>
      </c>
      <c r="C430" s="173">
        <f t="shared" ref="C430" si="47">YEAR(B430)</f>
        <v>2019</v>
      </c>
      <c r="D430" s="174" t="s">
        <v>62</v>
      </c>
      <c r="E430" s="171" t="s">
        <v>12</v>
      </c>
      <c r="F430" s="171" t="s">
        <v>252</v>
      </c>
      <c r="G430" s="171" t="s">
        <v>614</v>
      </c>
      <c r="H430" s="175" t="s">
        <v>230</v>
      </c>
      <c r="I430" s="171" t="s">
        <v>352</v>
      </c>
      <c r="J430" s="228" t="s">
        <v>90</v>
      </c>
    </row>
    <row r="431" spans="1:10" hidden="1" x14ac:dyDescent="0.25">
      <c r="A431" s="171">
        <v>2019057</v>
      </c>
      <c r="B431" s="172">
        <v>43562</v>
      </c>
      <c r="C431" s="173">
        <f t="shared" ref="C431:C432" si="48">YEAR(B431)</f>
        <v>2019</v>
      </c>
      <c r="D431" s="174" t="s">
        <v>781</v>
      </c>
      <c r="E431" s="171" t="s">
        <v>12</v>
      </c>
      <c r="F431" s="171" t="s">
        <v>143</v>
      </c>
      <c r="G431" s="171" t="s">
        <v>443</v>
      </c>
      <c r="H431" s="175" t="s">
        <v>782</v>
      </c>
      <c r="I431" s="171" t="s">
        <v>783</v>
      </c>
      <c r="J431" s="228" t="s">
        <v>90</v>
      </c>
    </row>
    <row r="432" spans="1:10" hidden="1" x14ac:dyDescent="0.25">
      <c r="A432" s="171">
        <v>2019063</v>
      </c>
      <c r="B432" s="172">
        <v>43567</v>
      </c>
      <c r="C432" s="173">
        <f t="shared" si="48"/>
        <v>2019</v>
      </c>
      <c r="D432" s="174" t="s">
        <v>62</v>
      </c>
      <c r="E432" s="171" t="s">
        <v>12</v>
      </c>
      <c r="F432" s="171" t="s">
        <v>784</v>
      </c>
      <c r="G432" s="171" t="s">
        <v>785</v>
      </c>
      <c r="H432" s="175" t="s">
        <v>399</v>
      </c>
      <c r="I432" s="171" t="s">
        <v>89</v>
      </c>
      <c r="J432" s="228" t="s">
        <v>90</v>
      </c>
    </row>
    <row r="433" spans="1:10" hidden="1" x14ac:dyDescent="0.25">
      <c r="A433" s="107">
        <v>2019067</v>
      </c>
      <c r="B433" s="108">
        <v>43570</v>
      </c>
      <c r="C433" s="132">
        <f t="shared" ref="C433:C435" si="49">YEAR(B433)</f>
        <v>2019</v>
      </c>
      <c r="D433" s="161" t="s">
        <v>666</v>
      </c>
      <c r="E433" s="107" t="s">
        <v>22</v>
      </c>
      <c r="F433" s="107" t="s">
        <v>203</v>
      </c>
      <c r="G433" s="107" t="s">
        <v>219</v>
      </c>
      <c r="H433" s="109" t="s">
        <v>426</v>
      </c>
      <c r="I433" s="107" t="s">
        <v>152</v>
      </c>
      <c r="J433" s="204" t="s">
        <v>17</v>
      </c>
    </row>
    <row r="434" spans="1:10" hidden="1" x14ac:dyDescent="0.25">
      <c r="A434" s="171">
        <v>2019068</v>
      </c>
      <c r="B434" s="172">
        <v>43573</v>
      </c>
      <c r="C434" s="173">
        <f t="shared" si="49"/>
        <v>2019</v>
      </c>
      <c r="D434" s="174" t="s">
        <v>72</v>
      </c>
      <c r="E434" s="171" t="s">
        <v>12</v>
      </c>
      <c r="F434" s="171" t="s">
        <v>224</v>
      </c>
      <c r="G434" s="171" t="s">
        <v>250</v>
      </c>
      <c r="H434" s="175" t="s">
        <v>177</v>
      </c>
      <c r="I434" s="171" t="s">
        <v>786</v>
      </c>
      <c r="J434" s="228" t="s">
        <v>39</v>
      </c>
    </row>
    <row r="435" spans="1:10" hidden="1" x14ac:dyDescent="0.25">
      <c r="A435" s="171">
        <v>2019069</v>
      </c>
      <c r="B435" s="172">
        <v>43575</v>
      </c>
      <c r="C435" s="173">
        <f t="shared" si="49"/>
        <v>2019</v>
      </c>
      <c r="D435" s="174" t="s">
        <v>118</v>
      </c>
      <c r="E435" s="171" t="s">
        <v>12</v>
      </c>
      <c r="F435" s="171" t="s">
        <v>646</v>
      </c>
      <c r="G435" s="171" t="s">
        <v>787</v>
      </c>
      <c r="H435" s="175" t="s">
        <v>98</v>
      </c>
      <c r="I435" s="171" t="s">
        <v>89</v>
      </c>
      <c r="J435" s="228" t="s">
        <v>17</v>
      </c>
    </row>
    <row r="436" spans="1:10" hidden="1" x14ac:dyDescent="0.25">
      <c r="A436" s="107">
        <v>2019073</v>
      </c>
      <c r="B436" s="108">
        <v>43578</v>
      </c>
      <c r="C436" s="132">
        <f t="shared" ref="C436:C438" si="50">YEAR(B436)</f>
        <v>2019</v>
      </c>
      <c r="D436" s="161" t="s">
        <v>226</v>
      </c>
      <c r="E436" s="107" t="s">
        <v>22</v>
      </c>
      <c r="F436" s="107" t="s">
        <v>788</v>
      </c>
      <c r="G436" s="107" t="s">
        <v>173</v>
      </c>
      <c r="H436" s="109" t="s">
        <v>427</v>
      </c>
      <c r="I436" s="107" t="s">
        <v>141</v>
      </c>
      <c r="J436" s="204" t="s">
        <v>90</v>
      </c>
    </row>
    <row r="437" spans="1:10" hidden="1" x14ac:dyDescent="0.25">
      <c r="A437" s="107">
        <v>2019076</v>
      </c>
      <c r="B437" s="108">
        <v>43576</v>
      </c>
      <c r="C437" s="132">
        <f t="shared" si="50"/>
        <v>2019</v>
      </c>
      <c r="D437" s="161" t="s">
        <v>51</v>
      </c>
      <c r="E437" s="107" t="s">
        <v>22</v>
      </c>
      <c r="F437" s="107" t="s">
        <v>497</v>
      </c>
      <c r="G437" s="107" t="s">
        <v>176</v>
      </c>
      <c r="H437" s="109" t="s">
        <v>782</v>
      </c>
      <c r="I437" s="107" t="s">
        <v>718</v>
      </c>
      <c r="J437" s="204" t="s">
        <v>39</v>
      </c>
    </row>
    <row r="438" spans="1:10" hidden="1" x14ac:dyDescent="0.25">
      <c r="A438" s="171">
        <v>2019080</v>
      </c>
      <c r="B438" s="172">
        <v>43576</v>
      </c>
      <c r="C438" s="173">
        <f t="shared" si="50"/>
        <v>2019</v>
      </c>
      <c r="D438" s="174" t="s">
        <v>226</v>
      </c>
      <c r="E438" s="171" t="s">
        <v>12</v>
      </c>
      <c r="F438" s="171" t="s">
        <v>254</v>
      </c>
      <c r="G438" s="171" t="s">
        <v>255</v>
      </c>
      <c r="H438" s="175" t="s">
        <v>75</v>
      </c>
      <c r="I438" s="171" t="s">
        <v>66</v>
      </c>
      <c r="J438" s="228" t="s">
        <v>27</v>
      </c>
    </row>
    <row r="439" spans="1:10" hidden="1" x14ac:dyDescent="0.25">
      <c r="A439" s="171">
        <v>2019082</v>
      </c>
      <c r="B439" s="172">
        <v>43569</v>
      </c>
      <c r="C439" s="173">
        <f t="shared" ref="C439" si="51">YEAR(B439)</f>
        <v>2019</v>
      </c>
      <c r="D439" s="174" t="s">
        <v>789</v>
      </c>
      <c r="E439" s="171" t="s">
        <v>12</v>
      </c>
      <c r="F439" s="171" t="s">
        <v>73</v>
      </c>
      <c r="G439" s="171" t="s">
        <v>561</v>
      </c>
      <c r="H439" s="175" t="s">
        <v>65</v>
      </c>
      <c r="I439" s="171" t="s">
        <v>790</v>
      </c>
      <c r="J439" s="228" t="s">
        <v>90</v>
      </c>
    </row>
    <row r="440" spans="1:10" hidden="1" x14ac:dyDescent="0.25">
      <c r="A440" s="171">
        <v>2019084</v>
      </c>
      <c r="B440" s="172">
        <v>43586</v>
      </c>
      <c r="C440" s="173">
        <f t="shared" ref="C440" si="52">YEAR(B440)</f>
        <v>2019</v>
      </c>
      <c r="D440" s="174" t="s">
        <v>791</v>
      </c>
      <c r="E440" s="171" t="s">
        <v>12</v>
      </c>
      <c r="F440" s="171" t="s">
        <v>119</v>
      </c>
      <c r="G440" s="171" t="s">
        <v>792</v>
      </c>
      <c r="H440" s="175" t="s">
        <v>145</v>
      </c>
      <c r="I440" s="171" t="s">
        <v>793</v>
      </c>
      <c r="J440" s="228" t="s">
        <v>90</v>
      </c>
    </row>
    <row r="441" spans="1:10" hidden="1" x14ac:dyDescent="0.25">
      <c r="A441" s="171">
        <v>2019086</v>
      </c>
      <c r="B441" s="172">
        <v>43586</v>
      </c>
      <c r="C441" s="173">
        <f t="shared" ref="C441" si="53">YEAR(B441)</f>
        <v>2019</v>
      </c>
      <c r="D441" s="174" t="s">
        <v>118</v>
      </c>
      <c r="E441" s="171" t="s">
        <v>12</v>
      </c>
      <c r="F441" s="171" t="s">
        <v>150</v>
      </c>
      <c r="G441" s="171" t="s">
        <v>170</v>
      </c>
      <c r="H441" s="175" t="s">
        <v>121</v>
      </c>
      <c r="I441" s="171" t="s">
        <v>149</v>
      </c>
      <c r="J441" s="228" t="s">
        <v>17</v>
      </c>
    </row>
    <row r="442" spans="1:10" hidden="1" x14ac:dyDescent="0.25">
      <c r="A442" s="171">
        <v>2019088</v>
      </c>
      <c r="B442" s="172">
        <v>43589</v>
      </c>
      <c r="C442" s="173">
        <f t="shared" ref="C442:C445" si="54">YEAR(B442)</f>
        <v>2019</v>
      </c>
      <c r="D442" s="174" t="s">
        <v>771</v>
      </c>
      <c r="E442" s="171" t="s">
        <v>12</v>
      </c>
      <c r="F442" s="171" t="s">
        <v>209</v>
      </c>
      <c r="G442" s="171" t="s">
        <v>204</v>
      </c>
      <c r="H442" s="175" t="s">
        <v>140</v>
      </c>
      <c r="I442" s="171" t="s">
        <v>89</v>
      </c>
      <c r="J442" s="228" t="s">
        <v>17</v>
      </c>
    </row>
    <row r="443" spans="1:10" hidden="1" x14ac:dyDescent="0.25">
      <c r="A443" s="107">
        <v>2019090</v>
      </c>
      <c r="B443" s="108">
        <v>43589</v>
      </c>
      <c r="C443" s="132">
        <f t="shared" si="54"/>
        <v>2019</v>
      </c>
      <c r="D443" s="161" t="s">
        <v>21</v>
      </c>
      <c r="E443" s="107" t="s">
        <v>22</v>
      </c>
      <c r="F443" s="107" t="s">
        <v>264</v>
      </c>
      <c r="G443" s="107" t="s">
        <v>639</v>
      </c>
      <c r="H443" s="109" t="s">
        <v>794</v>
      </c>
      <c r="I443" s="107" t="s">
        <v>71</v>
      </c>
      <c r="J443" s="204" t="s">
        <v>17</v>
      </c>
    </row>
    <row r="444" spans="1:10" hidden="1" x14ac:dyDescent="0.25">
      <c r="A444" s="107">
        <v>2019091</v>
      </c>
      <c r="B444" s="108">
        <v>43590</v>
      </c>
      <c r="C444" s="132">
        <f t="shared" si="54"/>
        <v>2019</v>
      </c>
      <c r="D444" s="161" t="s">
        <v>62</v>
      </c>
      <c r="E444" s="107" t="s">
        <v>22</v>
      </c>
      <c r="F444" s="107" t="s">
        <v>520</v>
      </c>
      <c r="G444" s="107" t="s">
        <v>526</v>
      </c>
      <c r="H444" s="109" t="s">
        <v>230</v>
      </c>
      <c r="I444" s="107" t="s">
        <v>71</v>
      </c>
      <c r="J444" s="204" t="s">
        <v>39</v>
      </c>
    </row>
    <row r="445" spans="1:10" hidden="1" x14ac:dyDescent="0.25">
      <c r="A445" s="171">
        <v>2019093</v>
      </c>
      <c r="B445" s="172">
        <v>43589</v>
      </c>
      <c r="C445" s="173">
        <f t="shared" si="54"/>
        <v>2019</v>
      </c>
      <c r="D445" s="174" t="s">
        <v>775</v>
      </c>
      <c r="E445" s="171" t="s">
        <v>12</v>
      </c>
      <c r="F445" s="171" t="s">
        <v>228</v>
      </c>
      <c r="G445" s="171" t="s">
        <v>229</v>
      </c>
      <c r="H445" s="175" t="s">
        <v>230</v>
      </c>
      <c r="I445" s="171" t="s">
        <v>89</v>
      </c>
      <c r="J445" s="228" t="s">
        <v>17</v>
      </c>
    </row>
    <row r="446" spans="1:10" hidden="1" x14ac:dyDescent="0.25">
      <c r="A446" s="171">
        <v>2019094</v>
      </c>
      <c r="B446" s="172">
        <v>43592</v>
      </c>
      <c r="C446" s="173">
        <f t="shared" ref="C446:C451" si="55">YEAR(B446)</f>
        <v>2019</v>
      </c>
      <c r="D446" s="174" t="s">
        <v>795</v>
      </c>
      <c r="E446" s="171" t="s">
        <v>12</v>
      </c>
      <c r="F446" s="171" t="s">
        <v>291</v>
      </c>
      <c r="G446" s="171" t="s">
        <v>553</v>
      </c>
      <c r="H446" s="175" t="s">
        <v>98</v>
      </c>
      <c r="I446" s="171" t="s">
        <v>89</v>
      </c>
      <c r="J446" s="228" t="s">
        <v>17</v>
      </c>
    </row>
    <row r="447" spans="1:10" hidden="1" x14ac:dyDescent="0.25">
      <c r="A447" s="107">
        <v>2019095</v>
      </c>
      <c r="B447" s="108">
        <v>43582</v>
      </c>
      <c r="C447" s="132">
        <f t="shared" si="55"/>
        <v>2019</v>
      </c>
      <c r="D447" s="161" t="s">
        <v>21</v>
      </c>
      <c r="E447" s="107" t="s">
        <v>22</v>
      </c>
      <c r="F447" s="107" t="s">
        <v>175</v>
      </c>
      <c r="G447" s="107" t="s">
        <v>233</v>
      </c>
      <c r="H447" s="109" t="s">
        <v>25</v>
      </c>
      <c r="I447" s="107" t="s">
        <v>71</v>
      </c>
      <c r="J447" s="204" t="s">
        <v>17</v>
      </c>
    </row>
    <row r="448" spans="1:10" hidden="1" x14ac:dyDescent="0.25">
      <c r="A448" s="107">
        <v>2019098</v>
      </c>
      <c r="B448" s="108">
        <v>43583</v>
      </c>
      <c r="C448" s="132">
        <f t="shared" si="55"/>
        <v>2019</v>
      </c>
      <c r="D448" s="161" t="s">
        <v>796</v>
      </c>
      <c r="E448" s="107" t="s">
        <v>22</v>
      </c>
      <c r="F448" s="107" t="s">
        <v>234</v>
      </c>
      <c r="G448" s="107" t="s">
        <v>346</v>
      </c>
      <c r="H448" s="109" t="s">
        <v>243</v>
      </c>
      <c r="I448" s="107" t="s">
        <v>71</v>
      </c>
      <c r="J448" s="204" t="s">
        <v>90</v>
      </c>
    </row>
    <row r="449" spans="1:10" hidden="1" x14ac:dyDescent="0.25">
      <c r="A449" s="171">
        <v>2019103</v>
      </c>
      <c r="B449" s="172">
        <v>43599</v>
      </c>
      <c r="C449" s="173">
        <f t="shared" si="55"/>
        <v>2019</v>
      </c>
      <c r="D449" s="174" t="s">
        <v>62</v>
      </c>
      <c r="E449" s="171" t="s">
        <v>12</v>
      </c>
      <c r="F449" s="171" t="s">
        <v>797</v>
      </c>
      <c r="G449" s="171" t="s">
        <v>298</v>
      </c>
      <c r="H449" s="175" t="s">
        <v>25</v>
      </c>
      <c r="I449" s="171" t="s">
        <v>501</v>
      </c>
      <c r="J449" s="228" t="s">
        <v>17</v>
      </c>
    </row>
    <row r="450" spans="1:10" hidden="1" x14ac:dyDescent="0.25">
      <c r="A450" s="171">
        <v>2019113</v>
      </c>
      <c r="B450" s="172">
        <v>43607</v>
      </c>
      <c r="C450" s="173">
        <f t="shared" si="55"/>
        <v>2019</v>
      </c>
      <c r="D450" s="174" t="s">
        <v>280</v>
      </c>
      <c r="E450" s="171" t="s">
        <v>12</v>
      </c>
      <c r="F450" s="171" t="s">
        <v>209</v>
      </c>
      <c r="G450" s="171" t="s">
        <v>253</v>
      </c>
      <c r="H450" s="175" t="s">
        <v>181</v>
      </c>
      <c r="I450" s="171" t="s">
        <v>89</v>
      </c>
      <c r="J450" s="228" t="s">
        <v>39</v>
      </c>
    </row>
    <row r="451" spans="1:10" hidden="1" x14ac:dyDescent="0.25">
      <c r="A451" s="171">
        <v>2019114</v>
      </c>
      <c r="B451" s="172">
        <v>43604</v>
      </c>
      <c r="C451" s="173">
        <f t="shared" si="55"/>
        <v>2019</v>
      </c>
      <c r="D451" s="174" t="s">
        <v>62</v>
      </c>
      <c r="E451" s="171" t="s">
        <v>12</v>
      </c>
      <c r="F451" s="171" t="s">
        <v>68</v>
      </c>
      <c r="G451" s="171" t="s">
        <v>69</v>
      </c>
      <c r="H451" s="175" t="s">
        <v>213</v>
      </c>
      <c r="I451" s="171" t="s">
        <v>71</v>
      </c>
      <c r="J451" s="228" t="s">
        <v>90</v>
      </c>
    </row>
    <row r="452" spans="1:10" hidden="1" x14ac:dyDescent="0.25">
      <c r="A452" s="171">
        <v>2019115</v>
      </c>
      <c r="B452" s="172">
        <v>43583</v>
      </c>
      <c r="C452" s="173">
        <f t="shared" ref="C452" si="56">YEAR(B452)</f>
        <v>2019</v>
      </c>
      <c r="D452" s="174" t="s">
        <v>62</v>
      </c>
      <c r="E452" s="171" t="s">
        <v>12</v>
      </c>
      <c r="F452" s="171" t="s">
        <v>68</v>
      </c>
      <c r="G452" s="171" t="s">
        <v>69</v>
      </c>
      <c r="H452" s="175" t="s">
        <v>112</v>
      </c>
      <c r="I452" s="171" t="s">
        <v>71</v>
      </c>
      <c r="J452" s="228" t="s">
        <v>90</v>
      </c>
    </row>
    <row r="453" spans="1:10" hidden="1" x14ac:dyDescent="0.25">
      <c r="A453" s="107">
        <v>2019120</v>
      </c>
      <c r="B453" s="108">
        <v>43611</v>
      </c>
      <c r="C453" s="132">
        <f t="shared" ref="C453:C454" si="57">YEAR(B453)</f>
        <v>2019</v>
      </c>
      <c r="D453" s="161" t="s">
        <v>21</v>
      </c>
      <c r="E453" s="107" t="s">
        <v>22</v>
      </c>
      <c r="F453" s="107" t="s">
        <v>209</v>
      </c>
      <c r="G453" s="107" t="s">
        <v>74</v>
      </c>
      <c r="H453" s="109" t="s">
        <v>145</v>
      </c>
      <c r="I453" s="107" t="s">
        <v>89</v>
      </c>
      <c r="J453" s="204" t="s">
        <v>17</v>
      </c>
    </row>
    <row r="454" spans="1:10" hidden="1" x14ac:dyDescent="0.25">
      <c r="A454" s="171">
        <v>2019123</v>
      </c>
      <c r="B454" s="172">
        <v>43611</v>
      </c>
      <c r="C454" s="173">
        <f t="shared" si="57"/>
        <v>2019</v>
      </c>
      <c r="D454" s="174" t="s">
        <v>51</v>
      </c>
      <c r="E454" s="171" t="s">
        <v>12</v>
      </c>
      <c r="F454" s="171" t="s">
        <v>751</v>
      </c>
      <c r="G454" s="171" t="s">
        <v>798</v>
      </c>
      <c r="H454" s="175" t="s">
        <v>453</v>
      </c>
      <c r="I454" s="171" t="s">
        <v>501</v>
      </c>
      <c r="J454" s="228" t="s">
        <v>39</v>
      </c>
    </row>
    <row r="455" spans="1:10" hidden="1" x14ac:dyDescent="0.25">
      <c r="A455" s="107">
        <v>2019124</v>
      </c>
      <c r="B455" s="108">
        <v>43610</v>
      </c>
      <c r="C455" s="132">
        <f t="shared" ref="C455:C459" si="58">YEAR(B455)</f>
        <v>2019</v>
      </c>
      <c r="D455" s="161" t="s">
        <v>21</v>
      </c>
      <c r="E455" s="107" t="s">
        <v>22</v>
      </c>
      <c r="F455" s="107" t="s">
        <v>799</v>
      </c>
      <c r="G455" s="107" t="s">
        <v>31</v>
      </c>
      <c r="H455" s="109" t="s">
        <v>453</v>
      </c>
      <c r="I455" s="107" t="s">
        <v>71</v>
      </c>
      <c r="J455" s="204" t="s">
        <v>90</v>
      </c>
    </row>
    <row r="456" spans="1:10" hidden="1" x14ac:dyDescent="0.25">
      <c r="A456" s="171">
        <v>2019128</v>
      </c>
      <c r="B456" s="172">
        <v>43616</v>
      </c>
      <c r="C456" s="173">
        <f t="shared" si="58"/>
        <v>2019</v>
      </c>
      <c r="D456" s="174" t="s">
        <v>62</v>
      </c>
      <c r="E456" s="171" t="s">
        <v>12</v>
      </c>
      <c r="F456" s="171" t="s">
        <v>209</v>
      </c>
      <c r="G456" s="171" t="s">
        <v>231</v>
      </c>
      <c r="H456" s="175" t="s">
        <v>112</v>
      </c>
      <c r="I456" s="171" t="s">
        <v>89</v>
      </c>
      <c r="J456" s="228" t="s">
        <v>17</v>
      </c>
    </row>
    <row r="457" spans="1:10" hidden="1" x14ac:dyDescent="0.25">
      <c r="A457" s="171">
        <v>2019129</v>
      </c>
      <c r="B457" s="172">
        <v>43618</v>
      </c>
      <c r="C457" s="173">
        <f t="shared" si="58"/>
        <v>2019</v>
      </c>
      <c r="D457" s="174" t="s">
        <v>378</v>
      </c>
      <c r="E457" s="171" t="s">
        <v>12</v>
      </c>
      <c r="F457" s="171" t="s">
        <v>348</v>
      </c>
      <c r="G457" s="171" t="s">
        <v>800</v>
      </c>
      <c r="H457" s="175" t="s">
        <v>370</v>
      </c>
      <c r="I457" s="171" t="s">
        <v>801</v>
      </c>
      <c r="J457" s="228" t="s">
        <v>90</v>
      </c>
    </row>
    <row r="458" spans="1:10" hidden="1" x14ac:dyDescent="0.25">
      <c r="A458" s="171">
        <v>2019134</v>
      </c>
      <c r="B458" s="172">
        <v>43621</v>
      </c>
      <c r="C458" s="173">
        <f t="shared" si="58"/>
        <v>2019</v>
      </c>
      <c r="D458" s="174" t="s">
        <v>51</v>
      </c>
      <c r="E458" s="171" t="s">
        <v>12</v>
      </c>
      <c r="F458" s="171" t="s">
        <v>802</v>
      </c>
      <c r="G458" s="171" t="s">
        <v>803</v>
      </c>
      <c r="H458" s="175" t="s">
        <v>15</v>
      </c>
      <c r="I458" s="171" t="s">
        <v>195</v>
      </c>
      <c r="J458" s="228" t="s">
        <v>39</v>
      </c>
    </row>
    <row r="459" spans="1:10" hidden="1" x14ac:dyDescent="0.25">
      <c r="A459" s="171">
        <v>2019135</v>
      </c>
      <c r="B459" s="172">
        <v>43622</v>
      </c>
      <c r="C459" s="173">
        <f t="shared" si="58"/>
        <v>2019</v>
      </c>
      <c r="D459" s="174" t="s">
        <v>331</v>
      </c>
      <c r="E459" s="171" t="s">
        <v>12</v>
      </c>
      <c r="F459" s="171" t="s">
        <v>209</v>
      </c>
      <c r="G459" s="171" t="s">
        <v>312</v>
      </c>
      <c r="H459" s="175" t="s">
        <v>402</v>
      </c>
      <c r="I459" s="171" t="s">
        <v>89</v>
      </c>
      <c r="J459" s="228" t="s">
        <v>90</v>
      </c>
    </row>
    <row r="460" spans="1:10" hidden="1" x14ac:dyDescent="0.25">
      <c r="A460" s="107">
        <v>2019140</v>
      </c>
      <c r="B460" s="108">
        <v>43618</v>
      </c>
      <c r="C460" s="132">
        <f t="shared" ref="C460:C461" si="59">YEAR(B460)</f>
        <v>2019</v>
      </c>
      <c r="D460" s="161" t="s">
        <v>226</v>
      </c>
      <c r="E460" s="107" t="s">
        <v>22</v>
      </c>
      <c r="F460" s="107" t="s">
        <v>424</v>
      </c>
      <c r="G460" s="107" t="s">
        <v>690</v>
      </c>
      <c r="H460" s="109" t="s">
        <v>330</v>
      </c>
      <c r="I460" s="107" t="s">
        <v>141</v>
      </c>
      <c r="J460" s="204" t="s">
        <v>17</v>
      </c>
    </row>
    <row r="461" spans="1:10" hidden="1" x14ac:dyDescent="0.25">
      <c r="A461" s="107">
        <v>2019141</v>
      </c>
      <c r="B461" s="108">
        <v>43599</v>
      </c>
      <c r="C461" s="132">
        <f t="shared" si="59"/>
        <v>2019</v>
      </c>
      <c r="D461" s="161" t="s">
        <v>804</v>
      </c>
      <c r="E461" s="107" t="s">
        <v>22</v>
      </c>
      <c r="F461" s="107" t="s">
        <v>805</v>
      </c>
      <c r="G461" s="107" t="s">
        <v>469</v>
      </c>
      <c r="H461" s="109" t="s">
        <v>370</v>
      </c>
      <c r="I461" s="107" t="s">
        <v>806</v>
      </c>
      <c r="J461" s="204" t="s">
        <v>27</v>
      </c>
    </row>
    <row r="462" spans="1:10" hidden="1" x14ac:dyDescent="0.25">
      <c r="A462" s="171">
        <v>2019145</v>
      </c>
      <c r="B462" s="172">
        <v>43576</v>
      </c>
      <c r="C462" s="173">
        <f t="shared" ref="C462:C466" si="60">YEAR(B462)</f>
        <v>2019</v>
      </c>
      <c r="D462" s="174" t="s">
        <v>51</v>
      </c>
      <c r="E462" s="171" t="s">
        <v>12</v>
      </c>
      <c r="F462" s="171" t="s">
        <v>538</v>
      </c>
      <c r="G462" s="171" t="s">
        <v>617</v>
      </c>
      <c r="H462" s="175" t="s">
        <v>426</v>
      </c>
      <c r="I462" s="171" t="s">
        <v>195</v>
      </c>
      <c r="J462" s="228" t="s">
        <v>17</v>
      </c>
    </row>
    <row r="463" spans="1:10" hidden="1" x14ac:dyDescent="0.25">
      <c r="A463" s="171">
        <v>2019146</v>
      </c>
      <c r="B463" s="172">
        <v>43625</v>
      </c>
      <c r="C463" s="173">
        <f t="shared" si="60"/>
        <v>2019</v>
      </c>
      <c r="D463" s="174" t="s">
        <v>280</v>
      </c>
      <c r="E463" s="171" t="s">
        <v>12</v>
      </c>
      <c r="F463" s="171" t="s">
        <v>23</v>
      </c>
      <c r="G463" s="171" t="s">
        <v>329</v>
      </c>
      <c r="H463" s="175" t="s">
        <v>230</v>
      </c>
      <c r="I463" s="171" t="s">
        <v>89</v>
      </c>
      <c r="J463" s="228" t="s">
        <v>17</v>
      </c>
    </row>
    <row r="464" spans="1:10" hidden="1" x14ac:dyDescent="0.25">
      <c r="A464" s="171">
        <v>2019147</v>
      </c>
      <c r="B464" s="172">
        <v>43619</v>
      </c>
      <c r="C464" s="173">
        <f t="shared" si="60"/>
        <v>2019</v>
      </c>
      <c r="D464" s="174" t="s">
        <v>791</v>
      </c>
      <c r="E464" s="171" t="s">
        <v>12</v>
      </c>
      <c r="F464" s="171" t="s">
        <v>776</v>
      </c>
      <c r="G464" s="171" t="s">
        <v>689</v>
      </c>
      <c r="H464" s="175" t="s">
        <v>132</v>
      </c>
      <c r="I464" s="171" t="s">
        <v>807</v>
      </c>
      <c r="J464" s="228" t="s">
        <v>39</v>
      </c>
    </row>
    <row r="465" spans="1:10" hidden="1" x14ac:dyDescent="0.25">
      <c r="A465" s="171">
        <v>2019148</v>
      </c>
      <c r="B465" s="172">
        <v>43633</v>
      </c>
      <c r="C465" s="173">
        <f t="shared" si="60"/>
        <v>2019</v>
      </c>
      <c r="D465" s="174" t="s">
        <v>280</v>
      </c>
      <c r="E465" s="171" t="s">
        <v>12</v>
      </c>
      <c r="F465" s="171" t="s">
        <v>209</v>
      </c>
      <c r="G465" s="171" t="s">
        <v>305</v>
      </c>
      <c r="H465" s="175" t="s">
        <v>145</v>
      </c>
      <c r="I465" s="171" t="s">
        <v>89</v>
      </c>
      <c r="J465" s="228" t="s">
        <v>17</v>
      </c>
    </row>
    <row r="466" spans="1:10" hidden="1" x14ac:dyDescent="0.25">
      <c r="A466" s="171">
        <v>2019149</v>
      </c>
      <c r="B466" s="172">
        <v>43632</v>
      </c>
      <c r="C466" s="173">
        <f t="shared" si="60"/>
        <v>2019</v>
      </c>
      <c r="D466" s="174" t="s">
        <v>21</v>
      </c>
      <c r="E466" s="171" t="s">
        <v>12</v>
      </c>
      <c r="F466" s="171" t="s">
        <v>126</v>
      </c>
      <c r="G466" s="171" t="s">
        <v>233</v>
      </c>
      <c r="H466" s="175" t="s">
        <v>427</v>
      </c>
      <c r="I466" s="171" t="s">
        <v>324</v>
      </c>
      <c r="J466" s="228" t="s">
        <v>39</v>
      </c>
    </row>
    <row r="467" spans="1:10" hidden="1" x14ac:dyDescent="0.25">
      <c r="A467" s="171">
        <v>2019153</v>
      </c>
      <c r="B467" s="172">
        <v>43633</v>
      </c>
      <c r="C467" s="173">
        <f t="shared" ref="C467:C468" si="61">YEAR(B467)</f>
        <v>2019</v>
      </c>
      <c r="D467" s="174" t="s">
        <v>51</v>
      </c>
      <c r="E467" s="171" t="s">
        <v>12</v>
      </c>
      <c r="F467" s="171" t="s">
        <v>808</v>
      </c>
      <c r="G467" s="171" t="s">
        <v>368</v>
      </c>
      <c r="H467" s="175" t="s">
        <v>809</v>
      </c>
      <c r="I467" s="171" t="s">
        <v>113</v>
      </c>
      <c r="J467" s="228" t="s">
        <v>90</v>
      </c>
    </row>
    <row r="468" spans="1:10" hidden="1" x14ac:dyDescent="0.25">
      <c r="A468" s="171">
        <v>2019155</v>
      </c>
      <c r="B468" s="172">
        <v>43638</v>
      </c>
      <c r="C468" s="173">
        <f t="shared" si="61"/>
        <v>2019</v>
      </c>
      <c r="D468" s="174" t="s">
        <v>62</v>
      </c>
      <c r="E468" s="171" t="s">
        <v>12</v>
      </c>
      <c r="F468" s="171" t="s">
        <v>348</v>
      </c>
      <c r="G468" s="171" t="s">
        <v>525</v>
      </c>
      <c r="H468" s="175" t="s">
        <v>230</v>
      </c>
      <c r="I468" s="171" t="s">
        <v>352</v>
      </c>
      <c r="J468" s="228" t="s">
        <v>17</v>
      </c>
    </row>
    <row r="469" spans="1:10" hidden="1" x14ac:dyDescent="0.25">
      <c r="A469" s="171">
        <v>2019166</v>
      </c>
      <c r="B469" s="172">
        <v>43633</v>
      </c>
      <c r="C469" s="173">
        <f t="shared" ref="C469:C475" si="62">YEAR(B469)</f>
        <v>2019</v>
      </c>
      <c r="D469" s="174" t="s">
        <v>810</v>
      </c>
      <c r="E469" s="171" t="s">
        <v>12</v>
      </c>
      <c r="F469" s="171" t="s">
        <v>148</v>
      </c>
      <c r="G469" s="171" t="s">
        <v>344</v>
      </c>
      <c r="H469" s="175" t="s">
        <v>121</v>
      </c>
      <c r="I469" s="171" t="s">
        <v>811</v>
      </c>
      <c r="J469" s="228" t="s">
        <v>17</v>
      </c>
    </row>
    <row r="470" spans="1:10" hidden="1" x14ac:dyDescent="0.25">
      <c r="A470" s="107">
        <v>2019167</v>
      </c>
      <c r="B470" s="108">
        <v>43639</v>
      </c>
      <c r="C470" s="132">
        <f t="shared" si="62"/>
        <v>2019</v>
      </c>
      <c r="D470" s="161" t="s">
        <v>21</v>
      </c>
      <c r="E470" s="107" t="s">
        <v>52</v>
      </c>
      <c r="F470" s="107" t="s">
        <v>209</v>
      </c>
      <c r="G470" s="107" t="s">
        <v>469</v>
      </c>
      <c r="H470" s="109" t="s">
        <v>582</v>
      </c>
      <c r="I470" s="107" t="s">
        <v>89</v>
      </c>
      <c r="J470" s="204" t="s">
        <v>90</v>
      </c>
    </row>
    <row r="471" spans="1:10" hidden="1" x14ac:dyDescent="0.25">
      <c r="A471" s="107">
        <v>2019168</v>
      </c>
      <c r="B471" s="108">
        <v>43643</v>
      </c>
      <c r="C471" s="132">
        <f t="shared" si="62"/>
        <v>2019</v>
      </c>
      <c r="D471" s="161" t="s">
        <v>21</v>
      </c>
      <c r="E471" s="107" t="s">
        <v>52</v>
      </c>
      <c r="F471" s="107" t="s">
        <v>812</v>
      </c>
      <c r="G471" s="107" t="s">
        <v>813</v>
      </c>
      <c r="H471" s="109" t="s">
        <v>427</v>
      </c>
      <c r="I471" s="107" t="s">
        <v>501</v>
      </c>
      <c r="J471" s="204" t="s">
        <v>90</v>
      </c>
    </row>
    <row r="472" spans="1:10" hidden="1" x14ac:dyDescent="0.25">
      <c r="A472" s="171">
        <v>2019171</v>
      </c>
      <c r="B472" s="172">
        <v>43643</v>
      </c>
      <c r="C472" s="173">
        <f t="shared" si="62"/>
        <v>2019</v>
      </c>
      <c r="D472" s="174" t="s">
        <v>21</v>
      </c>
      <c r="E472" s="171" t="s">
        <v>12</v>
      </c>
      <c r="F472" s="171" t="s">
        <v>143</v>
      </c>
      <c r="G472" s="171" t="s">
        <v>602</v>
      </c>
      <c r="H472" s="175" t="s">
        <v>65</v>
      </c>
      <c r="I472" s="171" t="s">
        <v>89</v>
      </c>
      <c r="J472" s="228" t="s">
        <v>17</v>
      </c>
    </row>
    <row r="473" spans="1:10" hidden="1" x14ac:dyDescent="0.25">
      <c r="A473" s="171">
        <v>2019172</v>
      </c>
      <c r="B473" s="172">
        <v>43639</v>
      </c>
      <c r="C473" s="173">
        <f t="shared" si="62"/>
        <v>2019</v>
      </c>
      <c r="D473" s="174" t="s">
        <v>331</v>
      </c>
      <c r="E473" s="171" t="s">
        <v>12</v>
      </c>
      <c r="F473" s="171" t="s">
        <v>342</v>
      </c>
      <c r="G473" s="171" t="s">
        <v>361</v>
      </c>
      <c r="H473" s="175" t="s">
        <v>330</v>
      </c>
      <c r="I473" s="171" t="s">
        <v>282</v>
      </c>
      <c r="J473" s="228" t="s">
        <v>17</v>
      </c>
    </row>
    <row r="474" spans="1:10" hidden="1" x14ac:dyDescent="0.25">
      <c r="A474" s="171">
        <v>2019173</v>
      </c>
      <c r="B474" s="172">
        <v>43629</v>
      </c>
      <c r="C474" s="173">
        <f t="shared" si="62"/>
        <v>2019</v>
      </c>
      <c r="D474" s="174" t="s">
        <v>51</v>
      </c>
      <c r="E474" s="171" t="s">
        <v>12</v>
      </c>
      <c r="F474" s="171" t="s">
        <v>642</v>
      </c>
      <c r="G474" s="171" t="s">
        <v>170</v>
      </c>
      <c r="H474" s="175" t="s">
        <v>55</v>
      </c>
      <c r="I474" s="171" t="s">
        <v>814</v>
      </c>
      <c r="J474" s="228" t="s">
        <v>90</v>
      </c>
    </row>
    <row r="475" spans="1:10" hidden="1" x14ac:dyDescent="0.25">
      <c r="A475" s="171">
        <v>2019174</v>
      </c>
      <c r="B475" s="172">
        <v>43646</v>
      </c>
      <c r="C475" s="173">
        <f t="shared" si="62"/>
        <v>2019</v>
      </c>
      <c r="D475" s="174" t="s">
        <v>713</v>
      </c>
      <c r="E475" s="171" t="s">
        <v>12</v>
      </c>
      <c r="F475" s="171" t="s">
        <v>143</v>
      </c>
      <c r="G475" s="171" t="s">
        <v>344</v>
      </c>
      <c r="H475" s="175" t="s">
        <v>213</v>
      </c>
      <c r="I475" s="171" t="s">
        <v>133</v>
      </c>
      <c r="J475" s="228" t="s">
        <v>90</v>
      </c>
    </row>
    <row r="476" spans="1:10" hidden="1" x14ac:dyDescent="0.25">
      <c r="A476" s="171">
        <v>2019185</v>
      </c>
      <c r="B476" s="172">
        <v>43646</v>
      </c>
      <c r="C476" s="173">
        <f t="shared" ref="C476:C477" si="63">YEAR(B476)</f>
        <v>2019</v>
      </c>
      <c r="D476" s="174" t="s">
        <v>67</v>
      </c>
      <c r="E476" s="171" t="s">
        <v>12</v>
      </c>
      <c r="F476" s="171" t="s">
        <v>209</v>
      </c>
      <c r="G476" s="171" t="s">
        <v>260</v>
      </c>
      <c r="H476" s="175" t="s">
        <v>370</v>
      </c>
      <c r="I476" s="171" t="s">
        <v>89</v>
      </c>
      <c r="J476" s="228" t="s">
        <v>17</v>
      </c>
    </row>
    <row r="477" spans="1:10" hidden="1" x14ac:dyDescent="0.25">
      <c r="A477" s="171">
        <v>2019186</v>
      </c>
      <c r="B477" s="172">
        <v>43650</v>
      </c>
      <c r="C477" s="173">
        <f t="shared" si="63"/>
        <v>2019</v>
      </c>
      <c r="D477" s="174" t="s">
        <v>815</v>
      </c>
      <c r="E477" s="171" t="s">
        <v>12</v>
      </c>
      <c r="F477" s="171" t="s">
        <v>234</v>
      </c>
      <c r="G477" s="171" t="s">
        <v>803</v>
      </c>
      <c r="H477" s="175" t="s">
        <v>388</v>
      </c>
      <c r="I477" s="171" t="s">
        <v>816</v>
      </c>
      <c r="J477" s="228" t="s">
        <v>39</v>
      </c>
    </row>
    <row r="478" spans="1:10" hidden="1" x14ac:dyDescent="0.25">
      <c r="A478" s="171">
        <v>2019189</v>
      </c>
      <c r="B478" s="172">
        <v>43649</v>
      </c>
      <c r="C478" s="173">
        <f t="shared" ref="C478" si="64">YEAR(B478)</f>
        <v>2019</v>
      </c>
      <c r="D478" s="174" t="s">
        <v>67</v>
      </c>
      <c r="E478" s="171" t="s">
        <v>12</v>
      </c>
      <c r="F478" s="171" t="s">
        <v>86</v>
      </c>
      <c r="G478" s="171" t="s">
        <v>185</v>
      </c>
      <c r="H478" s="175" t="s">
        <v>140</v>
      </c>
      <c r="I478" s="171" t="s">
        <v>89</v>
      </c>
      <c r="J478" s="228" t="s">
        <v>90</v>
      </c>
    </row>
    <row r="479" spans="1:10" hidden="1" x14ac:dyDescent="0.25">
      <c r="A479" s="107">
        <v>2019200</v>
      </c>
      <c r="B479" s="108">
        <v>43664</v>
      </c>
      <c r="C479" s="132">
        <f t="shared" ref="C479:C483" si="65">YEAR(B479)</f>
        <v>2019</v>
      </c>
      <c r="D479" s="161" t="s">
        <v>817</v>
      </c>
      <c r="E479" s="107" t="s">
        <v>52</v>
      </c>
      <c r="F479" s="107" t="s">
        <v>818</v>
      </c>
      <c r="G479" s="107" t="s">
        <v>215</v>
      </c>
      <c r="H479" s="109" t="s">
        <v>533</v>
      </c>
      <c r="I479" s="107" t="s">
        <v>534</v>
      </c>
      <c r="J479" s="204" t="s">
        <v>39</v>
      </c>
    </row>
    <row r="480" spans="1:10" hidden="1" x14ac:dyDescent="0.25">
      <c r="A480" s="107">
        <v>2019202</v>
      </c>
      <c r="B480" s="108">
        <v>43647</v>
      </c>
      <c r="C480" s="132">
        <f t="shared" si="65"/>
        <v>2019</v>
      </c>
      <c r="D480" s="161" t="s">
        <v>62</v>
      </c>
      <c r="E480" s="107" t="s">
        <v>22</v>
      </c>
      <c r="F480" s="107" t="s">
        <v>209</v>
      </c>
      <c r="G480" s="107" t="s">
        <v>372</v>
      </c>
      <c r="H480" s="109" t="s">
        <v>213</v>
      </c>
      <c r="I480" s="107" t="s">
        <v>89</v>
      </c>
      <c r="J480" s="204" t="s">
        <v>17</v>
      </c>
    </row>
    <row r="481" spans="1:10" hidden="1" x14ac:dyDescent="0.25">
      <c r="A481" s="171">
        <v>2019203</v>
      </c>
      <c r="B481" s="172">
        <v>43650</v>
      </c>
      <c r="C481" s="173">
        <f t="shared" si="65"/>
        <v>2019</v>
      </c>
      <c r="D481" s="174" t="s">
        <v>331</v>
      </c>
      <c r="E481" s="171" t="s">
        <v>12</v>
      </c>
      <c r="F481" s="171" t="s">
        <v>428</v>
      </c>
      <c r="G481" s="171" t="s">
        <v>372</v>
      </c>
      <c r="H481" s="175" t="s">
        <v>230</v>
      </c>
      <c r="I481" s="171" t="s">
        <v>89</v>
      </c>
      <c r="J481" s="228" t="s">
        <v>39</v>
      </c>
    </row>
    <row r="482" spans="1:10" hidden="1" x14ac:dyDescent="0.25">
      <c r="A482" s="171">
        <v>2019204</v>
      </c>
      <c r="B482" s="172">
        <v>43657</v>
      </c>
      <c r="C482" s="173">
        <f t="shared" si="65"/>
        <v>2019</v>
      </c>
      <c r="D482" s="174" t="s">
        <v>223</v>
      </c>
      <c r="E482" s="171" t="s">
        <v>12</v>
      </c>
      <c r="F482" s="171" t="s">
        <v>648</v>
      </c>
      <c r="G482" s="171" t="s">
        <v>515</v>
      </c>
      <c r="H482" s="175" t="s">
        <v>386</v>
      </c>
      <c r="I482" s="171" t="s">
        <v>89</v>
      </c>
      <c r="J482" s="228" t="s">
        <v>17</v>
      </c>
    </row>
    <row r="483" spans="1:10" hidden="1" x14ac:dyDescent="0.25">
      <c r="A483" s="171">
        <v>2019205</v>
      </c>
      <c r="B483" s="172">
        <v>43654</v>
      </c>
      <c r="C483" s="173">
        <f t="shared" si="65"/>
        <v>2019</v>
      </c>
      <c r="D483" s="174" t="s">
        <v>62</v>
      </c>
      <c r="E483" s="171" t="s">
        <v>12</v>
      </c>
      <c r="F483" s="171" t="s">
        <v>234</v>
      </c>
      <c r="G483" s="171" t="s">
        <v>262</v>
      </c>
      <c r="H483" s="175" t="s">
        <v>478</v>
      </c>
      <c r="I483" s="171" t="s">
        <v>71</v>
      </c>
      <c r="J483" s="228" t="s">
        <v>90</v>
      </c>
    </row>
    <row r="484" spans="1:10" hidden="1" x14ac:dyDescent="0.25">
      <c r="A484" s="171">
        <v>2019211</v>
      </c>
      <c r="B484" s="172">
        <v>43669</v>
      </c>
      <c r="C484" s="173">
        <f t="shared" ref="C484:C486" si="66">YEAR(B484)</f>
        <v>2019</v>
      </c>
      <c r="D484" s="174" t="s">
        <v>819</v>
      </c>
      <c r="E484" s="171" t="s">
        <v>12</v>
      </c>
      <c r="F484" s="171" t="s">
        <v>428</v>
      </c>
      <c r="G484" s="171" t="s">
        <v>639</v>
      </c>
      <c r="H484" s="175" t="s">
        <v>132</v>
      </c>
      <c r="I484" s="171" t="s">
        <v>133</v>
      </c>
      <c r="J484" s="228" t="s">
        <v>90</v>
      </c>
    </row>
    <row r="485" spans="1:10" hidden="1" x14ac:dyDescent="0.25">
      <c r="A485" s="171">
        <v>2019213</v>
      </c>
      <c r="B485" s="172">
        <v>43673</v>
      </c>
      <c r="C485" s="173">
        <f t="shared" si="66"/>
        <v>2019</v>
      </c>
      <c r="D485" s="174" t="s">
        <v>62</v>
      </c>
      <c r="E485" s="171" t="s">
        <v>12</v>
      </c>
      <c r="F485" s="171" t="s">
        <v>209</v>
      </c>
      <c r="G485" s="171" t="s">
        <v>305</v>
      </c>
      <c r="H485" s="175" t="s">
        <v>140</v>
      </c>
      <c r="I485" s="171" t="s">
        <v>89</v>
      </c>
      <c r="J485" s="228" t="s">
        <v>39</v>
      </c>
    </row>
    <row r="486" spans="1:10" hidden="1" x14ac:dyDescent="0.25">
      <c r="A486" s="107">
        <v>2019214</v>
      </c>
      <c r="B486" s="108">
        <v>43657</v>
      </c>
      <c r="C486" s="132">
        <f t="shared" si="66"/>
        <v>2019</v>
      </c>
      <c r="D486" s="161" t="s">
        <v>226</v>
      </c>
      <c r="E486" s="107" t="s">
        <v>22</v>
      </c>
      <c r="F486" s="107" t="s">
        <v>568</v>
      </c>
      <c r="G486" s="107" t="s">
        <v>20</v>
      </c>
      <c r="H486" s="109" t="s">
        <v>820</v>
      </c>
      <c r="I486" s="107" t="s">
        <v>141</v>
      </c>
      <c r="J486" s="204" t="s">
        <v>90</v>
      </c>
    </row>
    <row r="487" spans="1:10" hidden="1" x14ac:dyDescent="0.25">
      <c r="A487" s="171">
        <v>2019215</v>
      </c>
      <c r="B487" s="172">
        <v>43678</v>
      </c>
      <c r="C487" s="173">
        <f t="shared" ref="C487:C496" si="67">YEAR(B487)</f>
        <v>2019</v>
      </c>
      <c r="D487" s="194" t="s">
        <v>325</v>
      </c>
      <c r="E487" s="171" t="s">
        <v>12</v>
      </c>
      <c r="F487" s="171" t="s">
        <v>605</v>
      </c>
      <c r="G487" s="171" t="s">
        <v>821</v>
      </c>
      <c r="H487" s="175" t="s">
        <v>388</v>
      </c>
      <c r="I487" s="171" t="s">
        <v>822</v>
      </c>
      <c r="J487" s="228" t="s">
        <v>50</v>
      </c>
    </row>
    <row r="488" spans="1:10" hidden="1" x14ac:dyDescent="0.25">
      <c r="A488" s="171">
        <v>2019219</v>
      </c>
      <c r="B488" s="172">
        <v>43679</v>
      </c>
      <c r="C488" s="173">
        <f t="shared" si="67"/>
        <v>2019</v>
      </c>
      <c r="D488" s="174" t="s">
        <v>164</v>
      </c>
      <c r="E488" s="171" t="s">
        <v>12</v>
      </c>
      <c r="F488" s="171" t="s">
        <v>823</v>
      </c>
      <c r="G488" s="171" t="s">
        <v>824</v>
      </c>
      <c r="H488" s="175" t="s">
        <v>112</v>
      </c>
      <c r="I488" s="171" t="s">
        <v>825</v>
      </c>
      <c r="J488" s="228" t="s">
        <v>39</v>
      </c>
    </row>
    <row r="489" spans="1:10" hidden="1" x14ac:dyDescent="0.25">
      <c r="A489" s="171">
        <v>2019222</v>
      </c>
      <c r="B489" s="172">
        <v>43681</v>
      </c>
      <c r="C489" s="173">
        <f t="shared" si="67"/>
        <v>2019</v>
      </c>
      <c r="D489" s="174" t="s">
        <v>118</v>
      </c>
      <c r="E489" s="171" t="s">
        <v>12</v>
      </c>
      <c r="F489" s="171" t="s">
        <v>300</v>
      </c>
      <c r="G489" s="171" t="s">
        <v>826</v>
      </c>
      <c r="H489" s="175" t="s">
        <v>304</v>
      </c>
      <c r="I489" s="171" t="s">
        <v>827</v>
      </c>
      <c r="J489" s="228" t="s">
        <v>39</v>
      </c>
    </row>
    <row r="490" spans="1:10" hidden="1" x14ac:dyDescent="0.25">
      <c r="A490" s="171">
        <v>2019223</v>
      </c>
      <c r="B490" s="172">
        <v>43681</v>
      </c>
      <c r="C490" s="173">
        <f t="shared" si="67"/>
        <v>2019</v>
      </c>
      <c r="D490" s="174" t="s">
        <v>28</v>
      </c>
      <c r="E490" s="171" t="s">
        <v>12</v>
      </c>
      <c r="F490" s="171" t="s">
        <v>828</v>
      </c>
      <c r="G490" s="171" t="s">
        <v>829</v>
      </c>
      <c r="H490" s="175" t="s">
        <v>107</v>
      </c>
      <c r="I490" s="171" t="s">
        <v>830</v>
      </c>
      <c r="J490" s="228" t="s">
        <v>90</v>
      </c>
    </row>
    <row r="491" spans="1:10" hidden="1" x14ac:dyDescent="0.25">
      <c r="A491" s="171">
        <v>2019232</v>
      </c>
      <c r="B491" s="172">
        <v>43689</v>
      </c>
      <c r="C491" s="173">
        <f t="shared" ref="C491" si="68">YEAR(B491)</f>
        <v>2019</v>
      </c>
      <c r="D491" s="174" t="s">
        <v>62</v>
      </c>
      <c r="E491" s="171" t="s">
        <v>12</v>
      </c>
      <c r="F491" s="171" t="s">
        <v>831</v>
      </c>
      <c r="G491" s="171" t="s">
        <v>798</v>
      </c>
      <c r="H491" s="175" t="s">
        <v>25</v>
      </c>
      <c r="I491" s="171" t="s">
        <v>501</v>
      </c>
      <c r="J491" s="228" t="s">
        <v>90</v>
      </c>
    </row>
    <row r="492" spans="1:10" hidden="1" x14ac:dyDescent="0.25">
      <c r="A492" s="171">
        <v>2019234</v>
      </c>
      <c r="B492" s="172">
        <v>43690</v>
      </c>
      <c r="C492" s="173">
        <f>YEAR(B492)</f>
        <v>2019</v>
      </c>
      <c r="D492" s="174" t="s">
        <v>764</v>
      </c>
      <c r="E492" s="171" t="s">
        <v>12</v>
      </c>
      <c r="F492" s="171" t="s">
        <v>530</v>
      </c>
      <c r="G492" s="171" t="s">
        <v>372</v>
      </c>
      <c r="H492" s="175" t="s">
        <v>270</v>
      </c>
      <c r="I492" s="171" t="s">
        <v>832</v>
      </c>
      <c r="J492" s="228" t="s">
        <v>17</v>
      </c>
    </row>
    <row r="493" spans="1:10" hidden="1" x14ac:dyDescent="0.25">
      <c r="A493" s="107">
        <v>2019235</v>
      </c>
      <c r="B493" s="108">
        <v>43659</v>
      </c>
      <c r="C493" s="132">
        <f>YEAR(B493)</f>
        <v>2019</v>
      </c>
      <c r="D493" s="161" t="s">
        <v>62</v>
      </c>
      <c r="E493" s="107" t="s">
        <v>22</v>
      </c>
      <c r="F493" s="107" t="s">
        <v>348</v>
      </c>
      <c r="G493" s="107" t="s">
        <v>833</v>
      </c>
      <c r="H493" s="109" t="s">
        <v>834</v>
      </c>
      <c r="I493" s="107" t="s">
        <v>835</v>
      </c>
      <c r="J493" s="204" t="s">
        <v>27</v>
      </c>
    </row>
    <row r="494" spans="1:10" hidden="1" x14ac:dyDescent="0.25">
      <c r="A494" s="171">
        <v>2019239</v>
      </c>
      <c r="B494" s="172">
        <v>43695</v>
      </c>
      <c r="C494" s="173">
        <f t="shared" si="67"/>
        <v>2019</v>
      </c>
      <c r="D494" s="174" t="s">
        <v>21</v>
      </c>
      <c r="E494" s="171" t="s">
        <v>12</v>
      </c>
      <c r="F494" s="171" t="s">
        <v>351</v>
      </c>
      <c r="G494" s="171" t="s">
        <v>170</v>
      </c>
      <c r="H494" s="175" t="s">
        <v>55</v>
      </c>
      <c r="I494" s="171" t="s">
        <v>836</v>
      </c>
      <c r="J494" s="228" t="s">
        <v>90</v>
      </c>
    </row>
    <row r="495" spans="1:10" hidden="1" x14ac:dyDescent="0.25">
      <c r="A495" s="171">
        <v>2019240</v>
      </c>
      <c r="B495" s="172">
        <v>43695</v>
      </c>
      <c r="C495" s="173">
        <f t="shared" si="67"/>
        <v>2019</v>
      </c>
      <c r="D495" s="174" t="s">
        <v>21</v>
      </c>
      <c r="E495" s="171" t="s">
        <v>12</v>
      </c>
      <c r="F495" s="171" t="s">
        <v>291</v>
      </c>
      <c r="G495" s="171" t="s">
        <v>372</v>
      </c>
      <c r="H495" s="175" t="s">
        <v>213</v>
      </c>
      <c r="I495" s="171" t="s">
        <v>89</v>
      </c>
      <c r="J495" s="228" t="s">
        <v>39</v>
      </c>
    </row>
    <row r="496" spans="1:10" hidden="1" x14ac:dyDescent="0.25">
      <c r="A496" s="171">
        <v>2019244</v>
      </c>
      <c r="B496" s="172">
        <v>43697</v>
      </c>
      <c r="C496" s="173">
        <f t="shared" si="67"/>
        <v>2019</v>
      </c>
      <c r="D496" s="174" t="s">
        <v>378</v>
      </c>
      <c r="E496" s="171" t="s">
        <v>12</v>
      </c>
      <c r="F496" s="171" t="s">
        <v>837</v>
      </c>
      <c r="G496" s="171" t="s">
        <v>838</v>
      </c>
      <c r="H496" s="175" t="s">
        <v>270</v>
      </c>
      <c r="I496" s="171" t="s">
        <v>839</v>
      </c>
      <c r="J496" s="228" t="s">
        <v>39</v>
      </c>
    </row>
    <row r="497" spans="1:10" hidden="1" x14ac:dyDescent="0.25">
      <c r="A497" s="171">
        <v>2019247</v>
      </c>
      <c r="B497" s="172">
        <v>43658</v>
      </c>
      <c r="C497" s="173">
        <f t="shared" ref="C497" si="69">YEAR(B497)</f>
        <v>2019</v>
      </c>
      <c r="D497" s="174" t="s">
        <v>256</v>
      </c>
      <c r="E497" s="171" t="s">
        <v>12</v>
      </c>
      <c r="F497" s="171" t="s">
        <v>110</v>
      </c>
      <c r="G497" s="171" t="s">
        <v>359</v>
      </c>
      <c r="H497" s="175" t="s">
        <v>318</v>
      </c>
      <c r="I497" s="171" t="s">
        <v>113</v>
      </c>
      <c r="J497" s="228" t="s">
        <v>90</v>
      </c>
    </row>
    <row r="498" spans="1:10" hidden="1" x14ac:dyDescent="0.25">
      <c r="A498" s="171">
        <v>2019249</v>
      </c>
      <c r="B498" s="172">
        <v>43700</v>
      </c>
      <c r="C498" s="173">
        <f t="shared" ref="C498:C503" si="70">YEAR(B498)</f>
        <v>2019</v>
      </c>
      <c r="D498" s="174" t="s">
        <v>21</v>
      </c>
      <c r="E498" s="171" t="s">
        <v>12</v>
      </c>
      <c r="F498" s="171" t="s">
        <v>840</v>
      </c>
      <c r="G498" s="171" t="s">
        <v>841</v>
      </c>
      <c r="H498" s="175" t="s">
        <v>582</v>
      </c>
      <c r="I498" s="171" t="s">
        <v>501</v>
      </c>
      <c r="J498" s="228" t="s">
        <v>90</v>
      </c>
    </row>
    <row r="499" spans="1:10" hidden="1" x14ac:dyDescent="0.25">
      <c r="A499" s="171">
        <v>2019250</v>
      </c>
      <c r="B499" s="172">
        <v>43703</v>
      </c>
      <c r="C499" s="173">
        <f t="shared" si="70"/>
        <v>2019</v>
      </c>
      <c r="D499" s="174" t="s">
        <v>842</v>
      </c>
      <c r="E499" s="171" t="s">
        <v>12</v>
      </c>
      <c r="F499" s="171" t="s">
        <v>159</v>
      </c>
      <c r="G499" s="171" t="s">
        <v>185</v>
      </c>
      <c r="H499" s="175" t="s">
        <v>145</v>
      </c>
      <c r="I499" s="171" t="s">
        <v>843</v>
      </c>
      <c r="J499" s="228" t="s">
        <v>17</v>
      </c>
    </row>
    <row r="500" spans="1:10" hidden="1" x14ac:dyDescent="0.25">
      <c r="A500" s="107">
        <v>2019251</v>
      </c>
      <c r="B500" s="108">
        <v>43703</v>
      </c>
      <c r="C500" s="132">
        <f t="shared" si="70"/>
        <v>2019</v>
      </c>
      <c r="D500" s="161" t="s">
        <v>844</v>
      </c>
      <c r="E500" s="107" t="s">
        <v>22</v>
      </c>
      <c r="F500" s="107" t="s">
        <v>365</v>
      </c>
      <c r="G500" s="107" t="s">
        <v>292</v>
      </c>
      <c r="H500" s="109" t="s">
        <v>65</v>
      </c>
      <c r="I500" s="107" t="s">
        <v>631</v>
      </c>
      <c r="J500" s="204" t="s">
        <v>90</v>
      </c>
    </row>
    <row r="501" spans="1:10" hidden="1" x14ac:dyDescent="0.25">
      <c r="A501" s="107">
        <v>2019258</v>
      </c>
      <c r="B501" s="108">
        <v>43705</v>
      </c>
      <c r="C501" s="132">
        <f t="shared" si="70"/>
        <v>2019</v>
      </c>
      <c r="D501" s="161" t="s">
        <v>819</v>
      </c>
      <c r="E501" s="107" t="s">
        <v>22</v>
      </c>
      <c r="F501" s="107" t="s">
        <v>560</v>
      </c>
      <c r="G501" s="107" t="s">
        <v>127</v>
      </c>
      <c r="H501" s="109" t="s">
        <v>263</v>
      </c>
      <c r="I501" s="107" t="s">
        <v>845</v>
      </c>
      <c r="J501" s="204" t="s">
        <v>17</v>
      </c>
    </row>
    <row r="502" spans="1:10" hidden="1" x14ac:dyDescent="0.25">
      <c r="A502" s="171">
        <v>2019259</v>
      </c>
      <c r="B502" s="172">
        <v>43709</v>
      </c>
      <c r="C502" s="173">
        <f t="shared" si="70"/>
        <v>2019</v>
      </c>
      <c r="D502" s="174" t="s">
        <v>846</v>
      </c>
      <c r="E502" s="171" t="s">
        <v>12</v>
      </c>
      <c r="F502" s="171" t="s">
        <v>428</v>
      </c>
      <c r="G502" s="171" t="s">
        <v>465</v>
      </c>
      <c r="H502" s="175" t="s">
        <v>293</v>
      </c>
      <c r="I502" s="171" t="s">
        <v>847</v>
      </c>
      <c r="J502" s="228" t="s">
        <v>17</v>
      </c>
    </row>
    <row r="503" spans="1:10" hidden="1" x14ac:dyDescent="0.25">
      <c r="A503" s="107">
        <v>2019260</v>
      </c>
      <c r="B503" s="108">
        <v>43689</v>
      </c>
      <c r="C503" s="132">
        <f t="shared" si="70"/>
        <v>2019</v>
      </c>
      <c r="D503" s="161" t="s">
        <v>848</v>
      </c>
      <c r="E503" s="107" t="s">
        <v>22</v>
      </c>
      <c r="F503" s="107" t="s">
        <v>423</v>
      </c>
      <c r="G503" s="107" t="s">
        <v>201</v>
      </c>
      <c r="H503" s="109" t="s">
        <v>213</v>
      </c>
      <c r="I503" s="107" t="s">
        <v>631</v>
      </c>
      <c r="J503" s="204" t="s">
        <v>90</v>
      </c>
    </row>
    <row r="504" spans="1:10" hidden="1" x14ac:dyDescent="0.25">
      <c r="A504" s="171">
        <v>2019261</v>
      </c>
      <c r="B504" s="172">
        <v>43709</v>
      </c>
      <c r="C504" s="173">
        <f t="shared" ref="C504:C507" si="71">YEAR(B504)</f>
        <v>2019</v>
      </c>
      <c r="D504" s="174" t="s">
        <v>849</v>
      </c>
      <c r="E504" s="171" t="s">
        <v>12</v>
      </c>
      <c r="F504" s="171" t="s">
        <v>259</v>
      </c>
      <c r="G504" s="171" t="s">
        <v>398</v>
      </c>
      <c r="H504" s="175" t="s">
        <v>213</v>
      </c>
      <c r="I504" s="171" t="s">
        <v>850</v>
      </c>
      <c r="J504" s="228" t="s">
        <v>90</v>
      </c>
    </row>
    <row r="505" spans="1:10" hidden="1" x14ac:dyDescent="0.25">
      <c r="A505" s="171">
        <v>2019262</v>
      </c>
      <c r="B505" s="172">
        <v>43706</v>
      </c>
      <c r="C505" s="173">
        <f t="shared" si="71"/>
        <v>2019</v>
      </c>
      <c r="D505" s="174" t="s">
        <v>851</v>
      </c>
      <c r="E505" s="171" t="s">
        <v>12</v>
      </c>
      <c r="F505" s="171" t="s">
        <v>852</v>
      </c>
      <c r="G505" s="171" t="s">
        <v>336</v>
      </c>
      <c r="H505" s="175" t="s">
        <v>230</v>
      </c>
      <c r="I505" s="171" t="s">
        <v>195</v>
      </c>
      <c r="J505" s="228" t="s">
        <v>39</v>
      </c>
    </row>
    <row r="506" spans="1:10" hidden="1" x14ac:dyDescent="0.25">
      <c r="A506" s="171">
        <v>2019266</v>
      </c>
      <c r="B506" s="172">
        <v>43709</v>
      </c>
      <c r="C506" s="173">
        <f t="shared" si="71"/>
        <v>2019</v>
      </c>
      <c r="D506" s="174" t="s">
        <v>67</v>
      </c>
      <c r="E506" s="171" t="s">
        <v>12</v>
      </c>
      <c r="F506" s="171" t="s">
        <v>291</v>
      </c>
      <c r="G506" s="171" t="s">
        <v>469</v>
      </c>
      <c r="H506" s="175" t="s">
        <v>230</v>
      </c>
      <c r="I506" s="171" t="s">
        <v>89</v>
      </c>
      <c r="J506" s="228" t="s">
        <v>39</v>
      </c>
    </row>
    <row r="507" spans="1:10" hidden="1" x14ac:dyDescent="0.25">
      <c r="A507" s="171">
        <v>2019267</v>
      </c>
      <c r="B507" s="172">
        <v>43713</v>
      </c>
      <c r="C507" s="173">
        <f t="shared" si="71"/>
        <v>2019</v>
      </c>
      <c r="D507" s="174" t="s">
        <v>62</v>
      </c>
      <c r="E507" s="171" t="s">
        <v>12</v>
      </c>
      <c r="F507" s="171" t="s">
        <v>228</v>
      </c>
      <c r="G507" s="171" t="s">
        <v>339</v>
      </c>
      <c r="H507" s="175" t="s">
        <v>25</v>
      </c>
      <c r="I507" s="171" t="s">
        <v>324</v>
      </c>
      <c r="J507" s="228" t="s">
        <v>90</v>
      </c>
    </row>
    <row r="508" spans="1:10" hidden="1" x14ac:dyDescent="0.25">
      <c r="A508" s="171">
        <v>2019270</v>
      </c>
      <c r="B508" s="172">
        <v>43719</v>
      </c>
      <c r="C508" s="173">
        <f t="shared" ref="C508:C509" si="72">YEAR(B508)</f>
        <v>2019</v>
      </c>
      <c r="D508" s="174" t="s">
        <v>356</v>
      </c>
      <c r="E508" s="171" t="s">
        <v>12</v>
      </c>
      <c r="F508" s="171" t="s">
        <v>779</v>
      </c>
      <c r="G508" s="171" t="s">
        <v>250</v>
      </c>
      <c r="H508" s="175" t="s">
        <v>60</v>
      </c>
      <c r="I508" s="171" t="s">
        <v>853</v>
      </c>
      <c r="J508" s="228" t="s">
        <v>90</v>
      </c>
    </row>
    <row r="509" spans="1:10" hidden="1" x14ac:dyDescent="0.25">
      <c r="A509" s="171">
        <v>2019272</v>
      </c>
      <c r="B509" s="172">
        <v>43723</v>
      </c>
      <c r="C509" s="173">
        <f t="shared" si="72"/>
        <v>2019</v>
      </c>
      <c r="D509" s="174" t="s">
        <v>118</v>
      </c>
      <c r="E509" s="171" t="s">
        <v>12</v>
      </c>
      <c r="F509" s="171" t="s">
        <v>119</v>
      </c>
      <c r="G509" s="171" t="s">
        <v>310</v>
      </c>
      <c r="H509" s="175" t="s">
        <v>145</v>
      </c>
      <c r="I509" s="171" t="s">
        <v>854</v>
      </c>
      <c r="J509" s="228" t="s">
        <v>39</v>
      </c>
    </row>
    <row r="510" spans="1:10" hidden="1" x14ac:dyDescent="0.25">
      <c r="A510" s="107">
        <v>2019275</v>
      </c>
      <c r="B510" s="108">
        <v>43722</v>
      </c>
      <c r="C510" s="132">
        <f t="shared" ref="C510:C512" si="73">YEAR(B510)</f>
        <v>2019</v>
      </c>
      <c r="D510" s="161" t="s">
        <v>671</v>
      </c>
      <c r="E510" s="107" t="s">
        <v>22</v>
      </c>
      <c r="F510" s="107" t="s">
        <v>855</v>
      </c>
      <c r="G510" s="107" t="s">
        <v>569</v>
      </c>
      <c r="H510" s="109" t="s">
        <v>407</v>
      </c>
      <c r="I510" s="107" t="s">
        <v>141</v>
      </c>
      <c r="J510" s="204" t="s">
        <v>90</v>
      </c>
    </row>
    <row r="511" spans="1:10" hidden="1" x14ac:dyDescent="0.25">
      <c r="A511" s="107">
        <v>2019276</v>
      </c>
      <c r="B511" s="108">
        <v>43724</v>
      </c>
      <c r="C511" s="132">
        <f t="shared" si="73"/>
        <v>2019</v>
      </c>
      <c r="D511" s="161" t="s">
        <v>851</v>
      </c>
      <c r="E511" s="107" t="s">
        <v>22</v>
      </c>
      <c r="F511" s="107" t="s">
        <v>555</v>
      </c>
      <c r="G511" s="107" t="s">
        <v>617</v>
      </c>
      <c r="H511" s="109" t="s">
        <v>213</v>
      </c>
      <c r="I511" s="107" t="s">
        <v>141</v>
      </c>
      <c r="J511" s="204" t="s">
        <v>17</v>
      </c>
    </row>
    <row r="512" spans="1:10" hidden="1" x14ac:dyDescent="0.25">
      <c r="A512" s="107">
        <v>2019277</v>
      </c>
      <c r="B512" s="108">
        <v>43721</v>
      </c>
      <c r="C512" s="132">
        <f t="shared" si="73"/>
        <v>2019</v>
      </c>
      <c r="D512" s="161" t="s">
        <v>414</v>
      </c>
      <c r="E512" s="107" t="s">
        <v>22</v>
      </c>
      <c r="F512" s="107" t="s">
        <v>856</v>
      </c>
      <c r="G512" s="107" t="s">
        <v>106</v>
      </c>
      <c r="H512" s="109" t="s">
        <v>386</v>
      </c>
      <c r="I512" s="107" t="s">
        <v>583</v>
      </c>
      <c r="J512" s="204" t="s">
        <v>39</v>
      </c>
    </row>
    <row r="513" spans="1:10" hidden="1" x14ac:dyDescent="0.25">
      <c r="A513" s="171">
        <v>2019286</v>
      </c>
      <c r="B513" s="172">
        <v>43729</v>
      </c>
      <c r="C513" s="173">
        <f t="shared" ref="C513:C515" si="74">YEAR(B513)</f>
        <v>2019</v>
      </c>
      <c r="D513" s="174" t="s">
        <v>67</v>
      </c>
      <c r="E513" s="171" t="s">
        <v>12</v>
      </c>
      <c r="F513" s="171" t="s">
        <v>209</v>
      </c>
      <c r="G513" s="171" t="s">
        <v>84</v>
      </c>
      <c r="H513" s="175" t="s">
        <v>857</v>
      </c>
      <c r="I513" s="171" t="s">
        <v>89</v>
      </c>
      <c r="J513" s="228" t="s">
        <v>17</v>
      </c>
    </row>
    <row r="514" spans="1:10" hidden="1" x14ac:dyDescent="0.25">
      <c r="A514" s="171">
        <v>2019288</v>
      </c>
      <c r="B514" s="172">
        <v>43729</v>
      </c>
      <c r="C514" s="173">
        <f t="shared" si="74"/>
        <v>2019</v>
      </c>
      <c r="D514" s="174" t="s">
        <v>713</v>
      </c>
      <c r="E514" s="171" t="s">
        <v>12</v>
      </c>
      <c r="F514" s="171" t="s">
        <v>209</v>
      </c>
      <c r="G514" s="171" t="s">
        <v>123</v>
      </c>
      <c r="H514" s="175" t="s">
        <v>128</v>
      </c>
      <c r="I514" s="171" t="s">
        <v>89</v>
      </c>
      <c r="J514" s="228" t="s">
        <v>17</v>
      </c>
    </row>
    <row r="515" spans="1:10" hidden="1" x14ac:dyDescent="0.25">
      <c r="A515" s="171">
        <v>2019289</v>
      </c>
      <c r="B515" s="172">
        <v>43729</v>
      </c>
      <c r="C515" s="173">
        <f t="shared" si="74"/>
        <v>2019</v>
      </c>
      <c r="D515" s="174" t="s">
        <v>62</v>
      </c>
      <c r="E515" s="171" t="s">
        <v>12</v>
      </c>
      <c r="F515" s="171" t="s">
        <v>203</v>
      </c>
      <c r="G515" s="171" t="s">
        <v>525</v>
      </c>
      <c r="H515" s="175" t="s">
        <v>230</v>
      </c>
      <c r="I515" s="171" t="s">
        <v>637</v>
      </c>
      <c r="J515" s="228" t="s">
        <v>17</v>
      </c>
    </row>
    <row r="516" spans="1:10" hidden="1" x14ac:dyDescent="0.25">
      <c r="A516" s="171">
        <v>2019299</v>
      </c>
      <c r="B516" s="172">
        <v>43758</v>
      </c>
      <c r="C516" s="173">
        <f t="shared" ref="C516:C517" si="75">YEAR(B516)</f>
        <v>2019</v>
      </c>
      <c r="D516" s="174" t="s">
        <v>118</v>
      </c>
      <c r="E516" s="171" t="s">
        <v>12</v>
      </c>
      <c r="F516" s="171" t="s">
        <v>858</v>
      </c>
      <c r="G516" s="171" t="s">
        <v>250</v>
      </c>
      <c r="H516" s="175" t="s">
        <v>60</v>
      </c>
      <c r="I516" s="171" t="s">
        <v>61</v>
      </c>
      <c r="J516" s="228" t="s">
        <v>90</v>
      </c>
    </row>
    <row r="517" spans="1:10" hidden="1" x14ac:dyDescent="0.25">
      <c r="A517" s="171">
        <v>2019301</v>
      </c>
      <c r="B517" s="172">
        <v>43758</v>
      </c>
      <c r="C517" s="173">
        <f t="shared" si="75"/>
        <v>2019</v>
      </c>
      <c r="D517" s="174" t="s">
        <v>356</v>
      </c>
      <c r="E517" s="171" t="s">
        <v>12</v>
      </c>
      <c r="F517" s="171" t="s">
        <v>396</v>
      </c>
      <c r="G517" s="171" t="s">
        <v>859</v>
      </c>
      <c r="H517" s="175" t="s">
        <v>60</v>
      </c>
      <c r="I517" s="171" t="s">
        <v>860</v>
      </c>
      <c r="J517" s="228" t="s">
        <v>90</v>
      </c>
    </row>
    <row r="518" spans="1:10" hidden="1" x14ac:dyDescent="0.25">
      <c r="A518" s="107">
        <v>2019302</v>
      </c>
      <c r="B518" s="108">
        <v>43759</v>
      </c>
      <c r="C518" s="132">
        <f t="shared" ref="C518:C520" si="76">YEAR(B518)</f>
        <v>2019</v>
      </c>
      <c r="D518" s="161" t="s">
        <v>484</v>
      </c>
      <c r="E518" s="107" t="s">
        <v>22</v>
      </c>
      <c r="F518" s="107" t="s">
        <v>288</v>
      </c>
      <c r="G518" s="107" t="s">
        <v>664</v>
      </c>
      <c r="H518" s="109" t="s">
        <v>128</v>
      </c>
      <c r="I518" s="107" t="s">
        <v>861</v>
      </c>
      <c r="J518" s="204" t="s">
        <v>39</v>
      </c>
    </row>
    <row r="519" spans="1:10" hidden="1" x14ac:dyDescent="0.25">
      <c r="A519" s="171">
        <v>2019305</v>
      </c>
      <c r="B519" s="172">
        <v>43766</v>
      </c>
      <c r="C519" s="173">
        <f t="shared" si="76"/>
        <v>2019</v>
      </c>
      <c r="D519" s="174" t="s">
        <v>226</v>
      </c>
      <c r="E519" s="171" t="s">
        <v>12</v>
      </c>
      <c r="F519" s="171" t="s">
        <v>86</v>
      </c>
      <c r="G519" s="171" t="s">
        <v>526</v>
      </c>
      <c r="H519" s="175" t="s">
        <v>25</v>
      </c>
      <c r="I519" s="171" t="s">
        <v>89</v>
      </c>
      <c r="J519" s="228" t="s">
        <v>17</v>
      </c>
    </row>
    <row r="520" spans="1:10" hidden="1" x14ac:dyDescent="0.25">
      <c r="A520" s="107">
        <v>2019306</v>
      </c>
      <c r="B520" s="108">
        <v>43767</v>
      </c>
      <c r="C520" s="132">
        <f t="shared" si="76"/>
        <v>2019</v>
      </c>
      <c r="D520" s="161" t="s">
        <v>862</v>
      </c>
      <c r="E520" s="107" t="s">
        <v>52</v>
      </c>
      <c r="F520" s="107" t="s">
        <v>863</v>
      </c>
      <c r="G520" s="107" t="s">
        <v>692</v>
      </c>
      <c r="H520" s="109" t="s">
        <v>213</v>
      </c>
      <c r="I520" s="107" t="s">
        <v>864</v>
      </c>
      <c r="J520" s="204" t="s">
        <v>39</v>
      </c>
    </row>
    <row r="521" spans="1:10" hidden="1" x14ac:dyDescent="0.25">
      <c r="A521" s="107">
        <v>2019307</v>
      </c>
      <c r="B521" s="108">
        <v>43769</v>
      </c>
      <c r="C521" s="132">
        <f t="shared" ref="C521:C523" si="77">YEAR(B521)</f>
        <v>2019</v>
      </c>
      <c r="D521" s="161" t="s">
        <v>21</v>
      </c>
      <c r="E521" s="107" t="s">
        <v>52</v>
      </c>
      <c r="F521" s="107" t="s">
        <v>865</v>
      </c>
      <c r="G521" s="107" t="s">
        <v>626</v>
      </c>
      <c r="H521" s="109" t="s">
        <v>866</v>
      </c>
      <c r="I521" s="107" t="s">
        <v>867</v>
      </c>
      <c r="J521" s="204" t="s">
        <v>17</v>
      </c>
    </row>
    <row r="522" spans="1:10" hidden="1" x14ac:dyDescent="0.25">
      <c r="A522" s="171">
        <v>2019308</v>
      </c>
      <c r="B522" s="172">
        <v>43772</v>
      </c>
      <c r="C522" s="173">
        <f t="shared" si="77"/>
        <v>2019</v>
      </c>
      <c r="D522" s="174" t="s">
        <v>484</v>
      </c>
      <c r="E522" s="171" t="s">
        <v>12</v>
      </c>
      <c r="F522" s="171" t="s">
        <v>868</v>
      </c>
      <c r="G522" s="171" t="s">
        <v>869</v>
      </c>
      <c r="H522" s="175" t="s">
        <v>270</v>
      </c>
      <c r="I522" s="171" t="s">
        <v>870</v>
      </c>
      <c r="J522" s="228" t="s">
        <v>39</v>
      </c>
    </row>
    <row r="523" spans="1:10" hidden="1" x14ac:dyDescent="0.25">
      <c r="A523" s="107">
        <v>2019311</v>
      </c>
      <c r="B523" s="108">
        <v>43781</v>
      </c>
      <c r="C523" s="132">
        <f t="shared" si="77"/>
        <v>2019</v>
      </c>
      <c r="D523" s="161" t="s">
        <v>21</v>
      </c>
      <c r="E523" s="107" t="s">
        <v>22</v>
      </c>
      <c r="F523" s="107" t="s">
        <v>855</v>
      </c>
      <c r="G523" s="107" t="s">
        <v>106</v>
      </c>
      <c r="H523" s="109" t="s">
        <v>43</v>
      </c>
      <c r="I523" s="107" t="s">
        <v>141</v>
      </c>
      <c r="J523" s="204" t="s">
        <v>17</v>
      </c>
    </row>
    <row r="524" spans="1:10" hidden="1" x14ac:dyDescent="0.25">
      <c r="A524" s="107">
        <v>2019314</v>
      </c>
      <c r="B524" s="108">
        <v>43758</v>
      </c>
      <c r="C524" s="132">
        <f t="shared" ref="C524:C525" si="78">YEAR(B524)</f>
        <v>2019</v>
      </c>
      <c r="D524" s="161" t="s">
        <v>62</v>
      </c>
      <c r="E524" s="107" t="s">
        <v>22</v>
      </c>
      <c r="F524" s="107" t="s">
        <v>53</v>
      </c>
      <c r="G524" s="107" t="s">
        <v>553</v>
      </c>
      <c r="H524" s="109" t="s">
        <v>263</v>
      </c>
      <c r="I524" s="107" t="s">
        <v>89</v>
      </c>
      <c r="J524" s="204" t="s">
        <v>39</v>
      </c>
    </row>
    <row r="525" spans="1:10" hidden="1" x14ac:dyDescent="0.25">
      <c r="A525" s="107">
        <v>2019316</v>
      </c>
      <c r="B525" s="108">
        <v>43773</v>
      </c>
      <c r="C525" s="132">
        <f t="shared" si="78"/>
        <v>2019</v>
      </c>
      <c r="D525" s="161" t="s">
        <v>226</v>
      </c>
      <c r="E525" s="107" t="s">
        <v>22</v>
      </c>
      <c r="F525" s="107" t="s">
        <v>23</v>
      </c>
      <c r="G525" s="107" t="s">
        <v>526</v>
      </c>
      <c r="H525" s="109" t="s">
        <v>263</v>
      </c>
      <c r="I525" s="107" t="s">
        <v>89</v>
      </c>
      <c r="J525" s="204" t="s">
        <v>90</v>
      </c>
    </row>
    <row r="526" spans="1:10" hidden="1" x14ac:dyDescent="0.25">
      <c r="A526" s="171">
        <v>2019320</v>
      </c>
      <c r="B526" s="172">
        <v>43783</v>
      </c>
      <c r="C526" s="173">
        <f t="shared" ref="C526:C527" si="79">YEAR(B526)</f>
        <v>2019</v>
      </c>
      <c r="D526" s="174" t="s">
        <v>118</v>
      </c>
      <c r="E526" s="171" t="s">
        <v>12</v>
      </c>
      <c r="F526" s="171" t="s">
        <v>871</v>
      </c>
      <c r="G526" s="171" t="s">
        <v>496</v>
      </c>
      <c r="H526" s="175" t="s">
        <v>112</v>
      </c>
      <c r="I526" s="171" t="s">
        <v>872</v>
      </c>
      <c r="J526" s="228" t="s">
        <v>39</v>
      </c>
    </row>
    <row r="527" spans="1:10" hidden="1" x14ac:dyDescent="0.25">
      <c r="A527" s="171">
        <v>2019321</v>
      </c>
      <c r="B527" s="172">
        <v>43770</v>
      </c>
      <c r="C527" s="173">
        <f t="shared" si="79"/>
        <v>2019</v>
      </c>
      <c r="D527" s="194" t="s">
        <v>12</v>
      </c>
      <c r="E527" s="171" t="s">
        <v>12</v>
      </c>
      <c r="F527" s="171" t="s">
        <v>259</v>
      </c>
      <c r="G527" s="171" t="s">
        <v>127</v>
      </c>
      <c r="H527" s="175" t="s">
        <v>388</v>
      </c>
      <c r="I527" s="171" t="s">
        <v>873</v>
      </c>
      <c r="J527" s="228" t="s">
        <v>39</v>
      </c>
    </row>
    <row r="528" spans="1:10" hidden="1" x14ac:dyDescent="0.25">
      <c r="A528" s="171">
        <v>2019324</v>
      </c>
      <c r="B528" s="172">
        <v>43801</v>
      </c>
      <c r="C528" s="173">
        <f t="shared" ref="C528:C529" si="80">YEAR(B528)</f>
        <v>2019</v>
      </c>
      <c r="D528" s="195" t="s">
        <v>226</v>
      </c>
      <c r="E528" s="171" t="s">
        <v>12</v>
      </c>
      <c r="F528" s="171" t="s">
        <v>710</v>
      </c>
      <c r="G528" s="171" t="s">
        <v>87</v>
      </c>
      <c r="H528" s="175" t="s">
        <v>427</v>
      </c>
      <c r="I528" s="171" t="s">
        <v>637</v>
      </c>
      <c r="J528" s="228" t="s">
        <v>39</v>
      </c>
    </row>
    <row r="529" spans="1:10" hidden="1" x14ac:dyDescent="0.25">
      <c r="A529" s="107">
        <v>2019325</v>
      </c>
      <c r="B529" s="108">
        <v>43799</v>
      </c>
      <c r="C529" s="132">
        <f t="shared" si="80"/>
        <v>2019</v>
      </c>
      <c r="D529" s="196" t="s">
        <v>21</v>
      </c>
      <c r="E529" s="107" t="s">
        <v>22</v>
      </c>
      <c r="F529" s="107" t="s">
        <v>209</v>
      </c>
      <c r="G529" s="107" t="s">
        <v>451</v>
      </c>
      <c r="H529" s="109" t="s">
        <v>98</v>
      </c>
      <c r="I529" s="107" t="s">
        <v>89</v>
      </c>
      <c r="J529" s="204" t="s">
        <v>27</v>
      </c>
    </row>
    <row r="530" spans="1:10" hidden="1" x14ac:dyDescent="0.25">
      <c r="A530" s="171">
        <v>2019331</v>
      </c>
      <c r="B530" s="172">
        <v>43801</v>
      </c>
      <c r="C530" s="173">
        <f t="shared" ref="C530:C531" si="81">YEAR(B530)</f>
        <v>2019</v>
      </c>
      <c r="D530" s="195" t="s">
        <v>62</v>
      </c>
      <c r="E530" s="171" t="s">
        <v>12</v>
      </c>
      <c r="F530" s="171" t="s">
        <v>209</v>
      </c>
      <c r="G530" s="171" t="s">
        <v>225</v>
      </c>
      <c r="H530" s="175" t="s">
        <v>270</v>
      </c>
      <c r="I530" s="171" t="s">
        <v>89</v>
      </c>
      <c r="J530" s="228" t="s">
        <v>90</v>
      </c>
    </row>
    <row r="531" spans="1:10" hidden="1" x14ac:dyDescent="0.25">
      <c r="A531" s="107">
        <v>2019332</v>
      </c>
      <c r="B531" s="108">
        <v>43808</v>
      </c>
      <c r="C531" s="132">
        <f t="shared" si="81"/>
        <v>2019</v>
      </c>
      <c r="D531" s="196" t="s">
        <v>223</v>
      </c>
      <c r="E531" s="107" t="s">
        <v>22</v>
      </c>
      <c r="F531" s="107" t="s">
        <v>731</v>
      </c>
      <c r="G531" s="107" t="s">
        <v>874</v>
      </c>
      <c r="H531" s="109" t="s">
        <v>533</v>
      </c>
      <c r="I531" s="107" t="s">
        <v>875</v>
      </c>
      <c r="J531" s="204" t="s">
        <v>17</v>
      </c>
    </row>
    <row r="532" spans="1:10" ht="15.75" hidden="1" thickBot="1" x14ac:dyDescent="0.3">
      <c r="A532" s="197">
        <v>2019334</v>
      </c>
      <c r="B532" s="198">
        <v>43829</v>
      </c>
      <c r="C532" s="199">
        <f t="shared" ref="C532" si="82">YEAR(B532)</f>
        <v>2019</v>
      </c>
      <c r="D532" s="200" t="s">
        <v>665</v>
      </c>
      <c r="E532" s="197" t="s">
        <v>12</v>
      </c>
      <c r="F532" s="197" t="s">
        <v>188</v>
      </c>
      <c r="G532" s="197" t="s">
        <v>876</v>
      </c>
      <c r="H532" s="201" t="s">
        <v>37</v>
      </c>
      <c r="I532" s="197" t="s">
        <v>877</v>
      </c>
      <c r="J532" s="229" t="s">
        <v>39</v>
      </c>
    </row>
    <row r="533" spans="1:10" hidden="1" x14ac:dyDescent="0.25">
      <c r="A533" s="269">
        <v>2020004</v>
      </c>
      <c r="B533" s="270">
        <v>43846</v>
      </c>
      <c r="C533" s="271">
        <f t="shared" ref="C533" si="83">YEAR(B533)</f>
        <v>2020</v>
      </c>
      <c r="D533" s="272" t="s">
        <v>280</v>
      </c>
      <c r="E533" s="269" t="s">
        <v>12</v>
      </c>
      <c r="F533" s="269" t="s">
        <v>96</v>
      </c>
      <c r="G533" s="269" t="s">
        <v>204</v>
      </c>
      <c r="H533" s="273" t="s">
        <v>230</v>
      </c>
      <c r="I533" s="269" t="s">
        <v>89</v>
      </c>
      <c r="J533" s="274" t="s">
        <v>17</v>
      </c>
    </row>
    <row r="534" spans="1:10" hidden="1" x14ac:dyDescent="0.25">
      <c r="A534" s="269">
        <v>2020007</v>
      </c>
      <c r="B534" s="270">
        <v>43849</v>
      </c>
      <c r="C534" s="271">
        <f t="shared" ref="C534:C536" si="84">YEAR(B534)</f>
        <v>2020</v>
      </c>
      <c r="D534" s="272" t="s">
        <v>51</v>
      </c>
      <c r="E534" s="269" t="s">
        <v>12</v>
      </c>
      <c r="F534" s="269" t="s">
        <v>491</v>
      </c>
      <c r="G534" s="269" t="s">
        <v>878</v>
      </c>
      <c r="H534" s="273" t="s">
        <v>213</v>
      </c>
      <c r="I534" s="269" t="s">
        <v>195</v>
      </c>
      <c r="J534" s="274" t="s">
        <v>39</v>
      </c>
    </row>
    <row r="535" spans="1:10" ht="14.25" hidden="1" customHeight="1" x14ac:dyDescent="0.25">
      <c r="A535" s="269">
        <v>2020008</v>
      </c>
      <c r="B535" s="270">
        <v>43849</v>
      </c>
      <c r="C535" s="271">
        <f>YEAR(B535)</f>
        <v>2020</v>
      </c>
      <c r="D535" s="275" t="s">
        <v>879</v>
      </c>
      <c r="E535" s="269" t="s">
        <v>880</v>
      </c>
      <c r="F535" s="276" t="s">
        <v>881</v>
      </c>
      <c r="G535" s="269" t="s">
        <v>803</v>
      </c>
      <c r="H535" s="273" t="s">
        <v>128</v>
      </c>
      <c r="I535" s="269" t="s">
        <v>882</v>
      </c>
      <c r="J535" s="274" t="s">
        <v>39</v>
      </c>
    </row>
    <row r="536" spans="1:10" hidden="1" x14ac:dyDescent="0.25">
      <c r="A536" s="269">
        <v>2020011</v>
      </c>
      <c r="B536" s="270">
        <v>43859</v>
      </c>
      <c r="C536" s="271">
        <f t="shared" si="84"/>
        <v>2020</v>
      </c>
      <c r="D536" s="272" t="s">
        <v>21</v>
      </c>
      <c r="E536" s="269" t="s">
        <v>22</v>
      </c>
      <c r="F536" s="269" t="s">
        <v>68</v>
      </c>
      <c r="G536" s="269" t="s">
        <v>260</v>
      </c>
      <c r="H536" s="273" t="s">
        <v>132</v>
      </c>
      <c r="I536" s="269" t="s">
        <v>71</v>
      </c>
      <c r="J536" s="274" t="s">
        <v>17</v>
      </c>
    </row>
    <row r="537" spans="1:10" hidden="1" x14ac:dyDescent="0.25">
      <c r="A537" s="269">
        <v>2020012</v>
      </c>
      <c r="B537" s="270">
        <v>43863</v>
      </c>
      <c r="C537" s="271">
        <f t="shared" ref="C537" si="85">YEAR(B537)</f>
        <v>2020</v>
      </c>
      <c r="D537" s="272" t="s">
        <v>883</v>
      </c>
      <c r="E537" s="269" t="s">
        <v>22</v>
      </c>
      <c r="F537" s="269" t="s">
        <v>83</v>
      </c>
      <c r="G537" s="269" t="s">
        <v>170</v>
      </c>
      <c r="H537" s="273" t="s">
        <v>584</v>
      </c>
      <c r="I537" s="269" t="s">
        <v>884</v>
      </c>
      <c r="J537" s="274" t="s">
        <v>17</v>
      </c>
    </row>
    <row r="538" spans="1:10" hidden="1" x14ac:dyDescent="0.25">
      <c r="A538" s="269">
        <v>2020021</v>
      </c>
      <c r="B538" s="270">
        <v>43878</v>
      </c>
      <c r="C538" s="271">
        <f t="shared" ref="C538" si="86">YEAR(B538)</f>
        <v>2020</v>
      </c>
      <c r="D538" s="272" t="s">
        <v>51</v>
      </c>
      <c r="E538" s="269" t="s">
        <v>22</v>
      </c>
      <c r="F538" s="269" t="s">
        <v>885</v>
      </c>
      <c r="G538" s="269" t="s">
        <v>886</v>
      </c>
      <c r="H538" s="273" t="s">
        <v>65</v>
      </c>
      <c r="I538" s="269" t="s">
        <v>113</v>
      </c>
      <c r="J538" s="274" t="s">
        <v>50</v>
      </c>
    </row>
    <row r="539" spans="1:10" hidden="1" x14ac:dyDescent="0.25">
      <c r="A539" s="269">
        <v>2020023</v>
      </c>
      <c r="B539" s="270">
        <v>43884</v>
      </c>
      <c r="C539" s="271">
        <f t="shared" ref="C539" si="87">YEAR(B539)</f>
        <v>2020</v>
      </c>
      <c r="D539" s="272" t="s">
        <v>819</v>
      </c>
      <c r="E539" s="269" t="s">
        <v>22</v>
      </c>
      <c r="F539" s="269" t="s">
        <v>105</v>
      </c>
      <c r="G539" s="269" t="s">
        <v>887</v>
      </c>
      <c r="H539" s="273" t="s">
        <v>290</v>
      </c>
      <c r="I539" s="269" t="s">
        <v>141</v>
      </c>
      <c r="J539" s="274" t="s">
        <v>17</v>
      </c>
    </row>
    <row r="540" spans="1:10" hidden="1" x14ac:dyDescent="0.25">
      <c r="A540" s="269">
        <v>2020024</v>
      </c>
      <c r="B540" s="270">
        <v>43866</v>
      </c>
      <c r="C540" s="271">
        <f t="shared" ref="C540" si="88">YEAR(B540)</f>
        <v>2020</v>
      </c>
      <c r="D540" s="272" t="s">
        <v>817</v>
      </c>
      <c r="E540" s="269" t="s">
        <v>12</v>
      </c>
      <c r="F540" s="269" t="s">
        <v>408</v>
      </c>
      <c r="G540" s="269" t="s">
        <v>547</v>
      </c>
      <c r="H540" s="273" t="s">
        <v>15</v>
      </c>
      <c r="I540" s="269" t="s">
        <v>501</v>
      </c>
      <c r="J540" s="274" t="s">
        <v>90</v>
      </c>
    </row>
    <row r="541" spans="1:10" hidden="1" x14ac:dyDescent="0.25">
      <c r="A541" s="269">
        <v>2020028</v>
      </c>
      <c r="B541" s="270">
        <v>43902</v>
      </c>
      <c r="C541" s="271">
        <f t="shared" ref="C541" si="89">YEAR(B541)</f>
        <v>2020</v>
      </c>
      <c r="D541" s="272" t="s">
        <v>888</v>
      </c>
      <c r="E541" s="269" t="s">
        <v>12</v>
      </c>
      <c r="F541" s="269" t="s">
        <v>68</v>
      </c>
      <c r="G541" s="269" t="s">
        <v>194</v>
      </c>
      <c r="H541" s="273" t="s">
        <v>318</v>
      </c>
      <c r="I541" s="269" t="s">
        <v>816</v>
      </c>
      <c r="J541" s="274" t="s">
        <v>39</v>
      </c>
    </row>
    <row r="542" spans="1:10" hidden="1" x14ac:dyDescent="0.25">
      <c r="A542" s="269">
        <v>2020031</v>
      </c>
      <c r="B542" s="270">
        <v>43906</v>
      </c>
      <c r="C542" s="271">
        <f t="shared" ref="C542" si="90">YEAR(B542)</f>
        <v>2020</v>
      </c>
      <c r="D542" s="277" t="s">
        <v>889</v>
      </c>
      <c r="E542" s="269" t="s">
        <v>12</v>
      </c>
      <c r="F542" s="276" t="s">
        <v>890</v>
      </c>
      <c r="G542" s="269" t="s">
        <v>891</v>
      </c>
      <c r="H542" s="273" t="s">
        <v>15</v>
      </c>
      <c r="I542" s="269" t="s">
        <v>892</v>
      </c>
      <c r="J542" s="274" t="s">
        <v>27</v>
      </c>
    </row>
    <row r="543" spans="1:10" hidden="1" x14ac:dyDescent="0.25">
      <c r="A543" s="269">
        <v>2020033</v>
      </c>
      <c r="B543" s="270">
        <v>43911</v>
      </c>
      <c r="C543" s="271">
        <f t="shared" ref="C543" si="91">YEAR(B543)</f>
        <v>2020</v>
      </c>
      <c r="D543" s="272" t="s">
        <v>331</v>
      </c>
      <c r="E543" s="269" t="s">
        <v>22</v>
      </c>
      <c r="F543" s="269" t="s">
        <v>893</v>
      </c>
      <c r="G543" s="269" t="s">
        <v>375</v>
      </c>
      <c r="H543" s="273" t="s">
        <v>230</v>
      </c>
      <c r="I543" s="269" t="s">
        <v>89</v>
      </c>
      <c r="J543" s="274" t="s">
        <v>17</v>
      </c>
    </row>
    <row r="544" spans="1:10" hidden="1" x14ac:dyDescent="0.25">
      <c r="A544" s="269">
        <v>2020034</v>
      </c>
      <c r="B544" s="270">
        <v>43903</v>
      </c>
      <c r="C544" s="271">
        <f>YEAR(B544)</f>
        <v>2020</v>
      </c>
      <c r="D544" s="272" t="s">
        <v>62</v>
      </c>
      <c r="E544" s="269" t="s">
        <v>22</v>
      </c>
      <c r="F544" s="269" t="s">
        <v>424</v>
      </c>
      <c r="G544" s="269" t="s">
        <v>380</v>
      </c>
      <c r="H544" s="273" t="s">
        <v>533</v>
      </c>
      <c r="I544" s="269" t="s">
        <v>661</v>
      </c>
      <c r="J544" s="274" t="s">
        <v>50</v>
      </c>
    </row>
    <row r="545" spans="1:41" hidden="1" x14ac:dyDescent="0.25">
      <c r="A545" s="269">
        <v>2020036</v>
      </c>
      <c r="B545" s="270">
        <v>43904</v>
      </c>
      <c r="C545" s="271">
        <f>YEAR(B545)</f>
        <v>2020</v>
      </c>
      <c r="D545" s="272" t="s">
        <v>331</v>
      </c>
      <c r="E545" s="269" t="s">
        <v>12</v>
      </c>
      <c r="F545" s="269" t="s">
        <v>35</v>
      </c>
      <c r="G545" s="269" t="s">
        <v>204</v>
      </c>
      <c r="H545" s="273" t="s">
        <v>388</v>
      </c>
      <c r="I545" s="269" t="s">
        <v>894</v>
      </c>
      <c r="J545" s="274" t="s">
        <v>39</v>
      </c>
    </row>
    <row r="546" spans="1:41" hidden="1" x14ac:dyDescent="0.25">
      <c r="A546" s="269">
        <v>2020039</v>
      </c>
      <c r="B546" s="270">
        <v>43970</v>
      </c>
      <c r="C546" s="271">
        <f>YEAR(B546)</f>
        <v>2020</v>
      </c>
      <c r="D546" s="277" t="s">
        <v>45</v>
      </c>
      <c r="E546" s="269" t="s">
        <v>12</v>
      </c>
      <c r="F546" s="278" t="s">
        <v>895</v>
      </c>
      <c r="G546" s="278" t="s">
        <v>343</v>
      </c>
      <c r="H546" s="279" t="s">
        <v>896</v>
      </c>
      <c r="I546" s="278" t="s">
        <v>897</v>
      </c>
      <c r="J546" s="280" t="s">
        <v>17</v>
      </c>
    </row>
    <row r="547" spans="1:41" ht="14.25" hidden="1" customHeight="1" x14ac:dyDescent="0.25">
      <c r="A547" s="269">
        <v>2020042</v>
      </c>
      <c r="B547" s="270">
        <v>43971</v>
      </c>
      <c r="C547" s="271">
        <v>2020</v>
      </c>
      <c r="D547" s="272" t="s">
        <v>564</v>
      </c>
      <c r="E547" s="269" t="s">
        <v>29</v>
      </c>
      <c r="F547" s="269" t="s">
        <v>898</v>
      </c>
      <c r="G547" s="269" t="s">
        <v>899</v>
      </c>
      <c r="H547" s="273" t="s">
        <v>140</v>
      </c>
      <c r="I547" s="269" t="s">
        <v>900</v>
      </c>
      <c r="J547" s="274" t="s">
        <v>17</v>
      </c>
    </row>
    <row r="548" spans="1:41" hidden="1" x14ac:dyDescent="0.25">
      <c r="A548" s="269">
        <v>2020043</v>
      </c>
      <c r="B548" s="270">
        <v>43979</v>
      </c>
      <c r="C548" s="271">
        <f>YEAR(B548)</f>
        <v>2020</v>
      </c>
      <c r="D548" s="272" t="s">
        <v>564</v>
      </c>
      <c r="E548" s="269" t="s">
        <v>12</v>
      </c>
      <c r="F548" s="269" t="s">
        <v>392</v>
      </c>
      <c r="G548" s="269" t="s">
        <v>901</v>
      </c>
      <c r="H548" s="273" t="s">
        <v>88</v>
      </c>
      <c r="I548" s="269" t="s">
        <v>371</v>
      </c>
      <c r="J548" s="274" t="s">
        <v>17</v>
      </c>
    </row>
    <row r="549" spans="1:41" ht="14.25" hidden="1" customHeight="1" x14ac:dyDescent="0.25">
      <c r="A549" s="269">
        <v>2020046</v>
      </c>
      <c r="B549" s="270">
        <v>43979</v>
      </c>
      <c r="C549" s="271">
        <v>2020</v>
      </c>
      <c r="D549" s="272" t="s">
        <v>902</v>
      </c>
      <c r="E549" s="269" t="s">
        <v>12</v>
      </c>
      <c r="F549" s="269" t="s">
        <v>903</v>
      </c>
      <c r="G549" s="269" t="s">
        <v>681</v>
      </c>
      <c r="H549" s="273" t="s">
        <v>318</v>
      </c>
      <c r="I549" s="269" t="s">
        <v>371</v>
      </c>
      <c r="J549" s="274" t="s">
        <v>39</v>
      </c>
    </row>
    <row r="550" spans="1:41" ht="14.25" hidden="1" customHeight="1" x14ac:dyDescent="0.25">
      <c r="A550" s="269">
        <v>2020049</v>
      </c>
      <c r="B550" s="270">
        <v>43982</v>
      </c>
      <c r="C550" s="271">
        <f>YEAR(B550)</f>
        <v>2020</v>
      </c>
      <c r="D550" s="272" t="s">
        <v>879</v>
      </c>
      <c r="E550" s="269" t="s">
        <v>22</v>
      </c>
      <c r="F550" s="269" t="s">
        <v>904</v>
      </c>
      <c r="G550" s="269" t="s">
        <v>905</v>
      </c>
      <c r="H550" s="273" t="s">
        <v>112</v>
      </c>
      <c r="I550" s="269" t="s">
        <v>906</v>
      </c>
      <c r="J550" s="274" t="s">
        <v>50</v>
      </c>
      <c r="AO550" s="263"/>
    </row>
    <row r="551" spans="1:41" ht="14.25" hidden="1" customHeight="1" x14ac:dyDescent="0.25">
      <c r="A551" s="269">
        <v>2020056</v>
      </c>
      <c r="B551" s="270">
        <v>44007</v>
      </c>
      <c r="C551" s="271">
        <v>2020</v>
      </c>
      <c r="D551" s="281" t="s">
        <v>907</v>
      </c>
      <c r="E551" s="275" t="s">
        <v>12</v>
      </c>
      <c r="F551" s="269" t="s">
        <v>908</v>
      </c>
      <c r="G551" s="269" t="s">
        <v>909</v>
      </c>
      <c r="H551" s="273" t="s">
        <v>75</v>
      </c>
      <c r="I551" s="269" t="s">
        <v>149</v>
      </c>
      <c r="J551" s="274" t="s">
        <v>17</v>
      </c>
    </row>
    <row r="552" spans="1:41" ht="14.25" hidden="1" customHeight="1" x14ac:dyDescent="0.25">
      <c r="A552" s="282">
        <v>2020065</v>
      </c>
      <c r="B552" s="283">
        <v>44012</v>
      </c>
      <c r="C552" s="284">
        <v>2020</v>
      </c>
      <c r="D552" s="285" t="s">
        <v>118</v>
      </c>
      <c r="E552" s="286" t="s">
        <v>12</v>
      </c>
      <c r="F552" s="287" t="s">
        <v>910</v>
      </c>
      <c r="G552" s="286" t="s">
        <v>701</v>
      </c>
      <c r="H552" s="288" t="s">
        <v>232</v>
      </c>
      <c r="I552" s="286" t="s">
        <v>911</v>
      </c>
      <c r="J552" s="280" t="s">
        <v>17</v>
      </c>
    </row>
    <row r="553" spans="1:41" ht="14.25" hidden="1" customHeight="1" x14ac:dyDescent="0.25">
      <c r="A553" s="282">
        <v>2020071</v>
      </c>
      <c r="B553" s="283">
        <v>44030</v>
      </c>
      <c r="C553" s="271">
        <v>2020</v>
      </c>
      <c r="D553" s="285" t="s">
        <v>62</v>
      </c>
      <c r="E553" s="286" t="s">
        <v>12</v>
      </c>
      <c r="F553" s="286" t="s">
        <v>912</v>
      </c>
      <c r="G553" s="286" t="s">
        <v>913</v>
      </c>
      <c r="H553" s="288" t="s">
        <v>213</v>
      </c>
      <c r="I553" s="286" t="s">
        <v>914</v>
      </c>
      <c r="J553" s="280" t="s">
        <v>17</v>
      </c>
    </row>
    <row r="554" spans="1:41" ht="14.25" hidden="1" customHeight="1" x14ac:dyDescent="0.25">
      <c r="A554" s="282">
        <v>2020072</v>
      </c>
      <c r="B554" s="283">
        <v>43978</v>
      </c>
      <c r="C554" s="271">
        <v>2020</v>
      </c>
      <c r="D554" s="285" t="s">
        <v>280</v>
      </c>
      <c r="E554" s="286" t="s">
        <v>22</v>
      </c>
      <c r="F554" s="286" t="s">
        <v>915</v>
      </c>
      <c r="G554" s="286" t="s">
        <v>916</v>
      </c>
      <c r="H554" s="288" t="s">
        <v>917</v>
      </c>
      <c r="I554" s="286" t="s">
        <v>918</v>
      </c>
      <c r="J554" s="280" t="s">
        <v>39</v>
      </c>
    </row>
    <row r="555" spans="1:41" ht="14.25" hidden="1" customHeight="1" x14ac:dyDescent="0.25">
      <c r="A555" s="282">
        <v>2020073</v>
      </c>
      <c r="B555" s="283">
        <v>44030</v>
      </c>
      <c r="C555" s="271">
        <v>2020</v>
      </c>
      <c r="D555" s="285" t="s">
        <v>919</v>
      </c>
      <c r="E555" s="286" t="s">
        <v>12</v>
      </c>
      <c r="F555" s="286" t="s">
        <v>920</v>
      </c>
      <c r="G555" s="288" t="s">
        <v>921</v>
      </c>
      <c r="H555" s="289" t="s">
        <v>238</v>
      </c>
      <c r="I555" s="286" t="s">
        <v>922</v>
      </c>
      <c r="J555" s="280" t="s">
        <v>90</v>
      </c>
    </row>
    <row r="556" spans="1:41" ht="14.25" hidden="1" customHeight="1" x14ac:dyDescent="0.25">
      <c r="A556" s="282">
        <v>2020075</v>
      </c>
      <c r="B556" s="283">
        <v>44033</v>
      </c>
      <c r="C556" s="271">
        <v>2020</v>
      </c>
      <c r="D556" s="285" t="s">
        <v>280</v>
      </c>
      <c r="E556" s="286" t="s">
        <v>22</v>
      </c>
      <c r="F556" s="286" t="s">
        <v>912</v>
      </c>
      <c r="G556" s="286" t="s">
        <v>923</v>
      </c>
      <c r="H556" s="288" t="s">
        <v>75</v>
      </c>
      <c r="I556" s="286" t="s">
        <v>914</v>
      </c>
      <c r="J556" s="280" t="s">
        <v>39</v>
      </c>
    </row>
    <row r="557" spans="1:41" ht="14.25" hidden="1" customHeight="1" x14ac:dyDescent="0.25">
      <c r="A557" s="282">
        <v>2020079</v>
      </c>
      <c r="B557" s="283">
        <v>44039</v>
      </c>
      <c r="C557" s="271">
        <v>2020</v>
      </c>
      <c r="D557" s="285" t="s">
        <v>924</v>
      </c>
      <c r="E557" s="286" t="s">
        <v>52</v>
      </c>
      <c r="F557" s="286" t="s">
        <v>925</v>
      </c>
      <c r="G557" s="286" t="s">
        <v>926</v>
      </c>
      <c r="H557" s="288" t="s">
        <v>927</v>
      </c>
      <c r="I557" s="286" t="s">
        <v>928</v>
      </c>
      <c r="J557" s="280" t="s">
        <v>90</v>
      </c>
    </row>
    <row r="558" spans="1:41" ht="14.25" hidden="1" customHeight="1" x14ac:dyDescent="0.25">
      <c r="A558" s="282">
        <v>2020097</v>
      </c>
      <c r="B558" s="283">
        <v>44030</v>
      </c>
      <c r="C558" s="271">
        <v>2020</v>
      </c>
      <c r="D558" s="285" t="s">
        <v>62</v>
      </c>
      <c r="E558" s="286" t="s">
        <v>12</v>
      </c>
      <c r="F558" s="286" t="s">
        <v>929</v>
      </c>
      <c r="G558" s="286" t="s">
        <v>930</v>
      </c>
      <c r="H558" s="288" t="s">
        <v>931</v>
      </c>
      <c r="I558" s="286" t="s">
        <v>928</v>
      </c>
      <c r="J558" s="280" t="s">
        <v>17</v>
      </c>
    </row>
    <row r="559" spans="1:41" ht="14.25" hidden="1" customHeight="1" x14ac:dyDescent="0.25">
      <c r="A559" s="282">
        <v>2020098</v>
      </c>
      <c r="B559" s="283">
        <v>44057</v>
      </c>
      <c r="C559" s="271">
        <v>2020</v>
      </c>
      <c r="D559" s="285" t="s">
        <v>535</v>
      </c>
      <c r="E559" s="286" t="s">
        <v>12</v>
      </c>
      <c r="F559" s="286" t="s">
        <v>932</v>
      </c>
      <c r="G559" s="286" t="s">
        <v>933</v>
      </c>
      <c r="H559" s="288" t="s">
        <v>213</v>
      </c>
      <c r="I559" s="286" t="s">
        <v>934</v>
      </c>
      <c r="J559" s="280" t="s">
        <v>17</v>
      </c>
    </row>
    <row r="560" spans="1:41" hidden="1" x14ac:dyDescent="0.25">
      <c r="A560" s="282">
        <v>2020100</v>
      </c>
      <c r="B560" s="283">
        <v>44057</v>
      </c>
      <c r="C560" s="284">
        <v>2020</v>
      </c>
      <c r="D560" s="285" t="s">
        <v>935</v>
      </c>
      <c r="E560" s="286" t="s">
        <v>22</v>
      </c>
      <c r="F560" s="286" t="s">
        <v>936</v>
      </c>
      <c r="G560" s="286" t="s">
        <v>937</v>
      </c>
      <c r="H560" s="288" t="s">
        <v>772</v>
      </c>
      <c r="I560" s="286" t="s">
        <v>938</v>
      </c>
      <c r="J560" s="280" t="s">
        <v>17</v>
      </c>
    </row>
    <row r="561" spans="1:14" hidden="1" x14ac:dyDescent="0.25">
      <c r="A561" s="290">
        <v>2020105</v>
      </c>
      <c r="B561" s="283">
        <v>44075</v>
      </c>
      <c r="C561" s="291">
        <v>2020</v>
      </c>
      <c r="D561" s="285" t="s">
        <v>51</v>
      </c>
      <c r="E561" s="286" t="s">
        <v>22</v>
      </c>
      <c r="F561" s="278"/>
      <c r="G561" s="278"/>
      <c r="H561" s="292" t="s">
        <v>124</v>
      </c>
      <c r="I561" s="285" t="s">
        <v>939</v>
      </c>
      <c r="J561" s="280" t="s">
        <v>90</v>
      </c>
    </row>
    <row r="562" spans="1:14" hidden="1" x14ac:dyDescent="0.25">
      <c r="A562" s="290">
        <v>2020108</v>
      </c>
      <c r="B562" s="283">
        <v>44078</v>
      </c>
      <c r="C562" s="291">
        <v>2020</v>
      </c>
      <c r="D562" s="285" t="s">
        <v>62</v>
      </c>
      <c r="E562" s="286" t="s">
        <v>12</v>
      </c>
      <c r="F562" s="290" t="s">
        <v>940</v>
      </c>
      <c r="G562" s="283" t="s">
        <v>941</v>
      </c>
      <c r="H562" s="292" t="s">
        <v>426</v>
      </c>
      <c r="I562" s="285" t="s">
        <v>942</v>
      </c>
      <c r="J562" s="280" t="s">
        <v>90</v>
      </c>
    </row>
    <row r="563" spans="1:14" hidden="1" x14ac:dyDescent="0.25">
      <c r="A563" s="290">
        <v>2020110</v>
      </c>
      <c r="B563" s="283">
        <v>44039</v>
      </c>
      <c r="C563" s="291">
        <v>2020</v>
      </c>
      <c r="D563" s="285" t="s">
        <v>21</v>
      </c>
      <c r="E563" s="286" t="s">
        <v>12</v>
      </c>
      <c r="F563" s="290" t="s">
        <v>943</v>
      </c>
      <c r="G563" s="283" t="s">
        <v>944</v>
      </c>
      <c r="H563" s="292" t="s">
        <v>128</v>
      </c>
      <c r="I563" s="285" t="s">
        <v>914</v>
      </c>
      <c r="J563" s="280" t="s">
        <v>90</v>
      </c>
    </row>
    <row r="564" spans="1:14" hidden="1" x14ac:dyDescent="0.25">
      <c r="A564" s="290">
        <v>2020113</v>
      </c>
      <c r="B564" s="283">
        <v>44080</v>
      </c>
      <c r="C564" s="291">
        <v>2020</v>
      </c>
      <c r="D564" s="293" t="s">
        <v>945</v>
      </c>
      <c r="E564" s="286" t="s">
        <v>12</v>
      </c>
      <c r="F564" s="290" t="s">
        <v>946</v>
      </c>
      <c r="G564" s="283" t="s">
        <v>947</v>
      </c>
      <c r="H564" s="292" t="s">
        <v>293</v>
      </c>
      <c r="I564" s="293" t="s">
        <v>948</v>
      </c>
      <c r="J564" s="280" t="s">
        <v>17</v>
      </c>
    </row>
    <row r="565" spans="1:14" hidden="1" x14ac:dyDescent="0.25">
      <c r="A565" s="278">
        <v>2020118</v>
      </c>
      <c r="B565" s="294">
        <v>44085</v>
      </c>
      <c r="C565" s="295">
        <v>2020</v>
      </c>
      <c r="D565" s="293" t="s">
        <v>51</v>
      </c>
      <c r="E565" s="278" t="s">
        <v>52</v>
      </c>
      <c r="F565" s="278" t="s">
        <v>910</v>
      </c>
      <c r="G565" s="286" t="s">
        <v>949</v>
      </c>
      <c r="H565" s="288" t="s">
        <v>809</v>
      </c>
      <c r="I565" s="286" t="s">
        <v>950</v>
      </c>
      <c r="J565" s="280" t="s">
        <v>17</v>
      </c>
    </row>
    <row r="566" spans="1:14" hidden="1" x14ac:dyDescent="0.25">
      <c r="A566" s="278">
        <v>2020123</v>
      </c>
      <c r="B566" s="294">
        <v>44089</v>
      </c>
      <c r="C566" s="295">
        <v>2020</v>
      </c>
      <c r="D566" s="293" t="s">
        <v>11</v>
      </c>
      <c r="E566" s="278" t="s">
        <v>12</v>
      </c>
      <c r="F566" s="278" t="s">
        <v>932</v>
      </c>
      <c r="G566" s="286" t="s">
        <v>951</v>
      </c>
      <c r="H566" s="288" t="s">
        <v>37</v>
      </c>
      <c r="I566" s="286" t="s">
        <v>952</v>
      </c>
      <c r="J566" s="280" t="s">
        <v>17</v>
      </c>
    </row>
    <row r="567" spans="1:14" hidden="1" x14ac:dyDescent="0.25">
      <c r="A567" s="278">
        <v>2020125</v>
      </c>
      <c r="B567" s="294">
        <v>44089</v>
      </c>
      <c r="C567" s="295">
        <v>2020</v>
      </c>
      <c r="D567" s="293" t="s">
        <v>953</v>
      </c>
      <c r="E567" s="278" t="s">
        <v>12</v>
      </c>
      <c r="F567" s="278" t="s">
        <v>954</v>
      </c>
      <c r="G567" s="286" t="s">
        <v>926</v>
      </c>
      <c r="H567" s="288" t="s">
        <v>955</v>
      </c>
      <c r="I567" s="286" t="s">
        <v>928</v>
      </c>
      <c r="J567" s="280" t="s">
        <v>90</v>
      </c>
    </row>
    <row r="568" spans="1:14" hidden="1" x14ac:dyDescent="0.25">
      <c r="A568" s="278">
        <v>2020128</v>
      </c>
      <c r="B568" s="294">
        <v>44080</v>
      </c>
      <c r="C568" s="295">
        <v>2020</v>
      </c>
      <c r="D568" s="293" t="s">
        <v>51</v>
      </c>
      <c r="E568" s="278" t="s">
        <v>22</v>
      </c>
      <c r="F568" s="278" t="s">
        <v>956</v>
      </c>
      <c r="G568" s="286" t="s">
        <v>957</v>
      </c>
      <c r="H568" s="288" t="s">
        <v>132</v>
      </c>
      <c r="I568" s="286" t="s">
        <v>958</v>
      </c>
      <c r="J568" s="280" t="s">
        <v>50</v>
      </c>
    </row>
    <row r="569" spans="1:14" hidden="1" x14ac:dyDescent="0.25">
      <c r="A569" s="278">
        <v>2020130</v>
      </c>
      <c r="B569" s="294">
        <v>44091</v>
      </c>
      <c r="C569" s="295">
        <v>2020</v>
      </c>
      <c r="D569" s="293" t="s">
        <v>21</v>
      </c>
      <c r="E569" s="278" t="s">
        <v>12</v>
      </c>
      <c r="F569" s="278" t="s">
        <v>959</v>
      </c>
      <c r="G569" s="286" t="s">
        <v>960</v>
      </c>
      <c r="H569" s="288" t="s">
        <v>453</v>
      </c>
      <c r="I569" s="286" t="s">
        <v>928</v>
      </c>
      <c r="J569" s="280" t="s">
        <v>39</v>
      </c>
    </row>
    <row r="570" spans="1:14" hidden="1" x14ac:dyDescent="0.25">
      <c r="A570" s="296">
        <v>2020131</v>
      </c>
      <c r="B570" s="297">
        <v>44091</v>
      </c>
      <c r="C570" s="298">
        <v>2020</v>
      </c>
      <c r="D570" s="299" t="s">
        <v>118</v>
      </c>
      <c r="E570" s="296" t="s">
        <v>12</v>
      </c>
      <c r="F570" s="296" t="s">
        <v>961</v>
      </c>
      <c r="G570" s="300" t="s">
        <v>962</v>
      </c>
      <c r="H570" s="301" t="s">
        <v>37</v>
      </c>
      <c r="I570" s="300" t="s">
        <v>963</v>
      </c>
      <c r="J570" s="302" t="s">
        <v>17</v>
      </c>
    </row>
    <row r="571" spans="1:14" hidden="1" x14ac:dyDescent="0.25">
      <c r="A571" s="303">
        <v>2020135</v>
      </c>
      <c r="B571" s="304">
        <v>44067</v>
      </c>
      <c r="C571" s="305">
        <v>2020</v>
      </c>
      <c r="D571" s="306" t="s">
        <v>226</v>
      </c>
      <c r="E571" s="307" t="s">
        <v>12</v>
      </c>
      <c r="F571" s="307" t="s">
        <v>964</v>
      </c>
      <c r="G571" s="308" t="s">
        <v>965</v>
      </c>
      <c r="H571" s="309" t="s">
        <v>386</v>
      </c>
      <c r="I571" s="308" t="s">
        <v>928</v>
      </c>
      <c r="J571" s="310" t="s">
        <v>17</v>
      </c>
    </row>
    <row r="572" spans="1:14" hidden="1" x14ac:dyDescent="0.25">
      <c r="A572" s="311">
        <v>2020140</v>
      </c>
      <c r="B572" s="297">
        <v>44099</v>
      </c>
      <c r="C572" s="298">
        <v>2020</v>
      </c>
      <c r="D572" s="299" t="s">
        <v>72</v>
      </c>
      <c r="E572" s="296" t="s">
        <v>12</v>
      </c>
      <c r="F572" s="296" t="s">
        <v>966</v>
      </c>
      <c r="G572" s="300" t="s">
        <v>967</v>
      </c>
      <c r="H572" s="301" t="s">
        <v>132</v>
      </c>
      <c r="I572" s="300" t="s">
        <v>968</v>
      </c>
      <c r="J572" s="312" t="s">
        <v>17</v>
      </c>
    </row>
    <row r="573" spans="1:14" hidden="1" x14ac:dyDescent="0.25">
      <c r="A573" s="311">
        <v>2020142</v>
      </c>
      <c r="B573" s="297">
        <v>44090</v>
      </c>
      <c r="C573" s="298">
        <v>2020</v>
      </c>
      <c r="D573" s="299" t="s">
        <v>471</v>
      </c>
      <c r="E573" s="296" t="s">
        <v>29</v>
      </c>
      <c r="F573" s="296" t="s">
        <v>969</v>
      </c>
      <c r="G573" s="300" t="s">
        <v>970</v>
      </c>
      <c r="H573" s="301" t="s">
        <v>15</v>
      </c>
      <c r="I573" s="300" t="s">
        <v>968</v>
      </c>
      <c r="J573" s="312" t="s">
        <v>17</v>
      </c>
    </row>
    <row r="574" spans="1:14" hidden="1" x14ac:dyDescent="0.25">
      <c r="A574" s="278">
        <v>2020144</v>
      </c>
      <c r="B574" s="294">
        <v>44115</v>
      </c>
      <c r="C574" s="295">
        <v>2020</v>
      </c>
      <c r="D574" s="293" t="s">
        <v>971</v>
      </c>
      <c r="E574" s="278" t="s">
        <v>12</v>
      </c>
      <c r="F574" s="296" t="s">
        <v>972</v>
      </c>
      <c r="G574" s="300" t="s">
        <v>973</v>
      </c>
      <c r="H574" s="301" t="s">
        <v>128</v>
      </c>
      <c r="I574" s="300" t="s">
        <v>968</v>
      </c>
      <c r="J574" s="312" t="s">
        <v>17</v>
      </c>
      <c r="K574" s="2"/>
      <c r="L574" s="330"/>
      <c r="M574" s="330"/>
      <c r="N574" s="330"/>
    </row>
    <row r="575" spans="1:14" ht="15.75" hidden="1" thickBot="1" x14ac:dyDescent="0.3">
      <c r="A575" s="313">
        <v>2020148</v>
      </c>
      <c r="B575" s="314">
        <v>44114</v>
      </c>
      <c r="C575" s="315">
        <v>2020</v>
      </c>
      <c r="D575" s="316" t="s">
        <v>45</v>
      </c>
      <c r="E575" s="317" t="s">
        <v>22</v>
      </c>
      <c r="F575" s="318" t="s">
        <v>912</v>
      </c>
      <c r="G575" s="319" t="s">
        <v>974</v>
      </c>
      <c r="H575" s="320" t="s">
        <v>975</v>
      </c>
      <c r="I575" s="319" t="s">
        <v>928</v>
      </c>
      <c r="J575" s="321" t="s">
        <v>17</v>
      </c>
      <c r="K575" s="2"/>
      <c r="L575" s="47"/>
      <c r="M575" s="47"/>
      <c r="N575" s="47"/>
    </row>
    <row r="576" spans="1:14" hidden="1" x14ac:dyDescent="0.25">
      <c r="A576" s="322">
        <v>2020150</v>
      </c>
      <c r="B576" s="323">
        <v>44120</v>
      </c>
      <c r="C576" s="324">
        <v>2020</v>
      </c>
      <c r="D576" s="325" t="s">
        <v>226</v>
      </c>
      <c r="E576" s="322" t="s">
        <v>22</v>
      </c>
      <c r="F576" s="322" t="s">
        <v>943</v>
      </c>
      <c r="G576" s="326" t="s">
        <v>976</v>
      </c>
      <c r="H576" s="327" t="s">
        <v>112</v>
      </c>
      <c r="I576" s="326" t="s">
        <v>914</v>
      </c>
      <c r="J576" s="328" t="s">
        <v>90</v>
      </c>
      <c r="K576" s="2"/>
    </row>
    <row r="577" spans="1:28" hidden="1" x14ac:dyDescent="0.25">
      <c r="A577" s="296">
        <v>2020155</v>
      </c>
      <c r="B577" s="297">
        <v>44120</v>
      </c>
      <c r="C577" s="298">
        <v>2020</v>
      </c>
      <c r="D577" s="299" t="s">
        <v>595</v>
      </c>
      <c r="E577" s="296" t="s">
        <v>12</v>
      </c>
      <c r="F577" s="296" t="s">
        <v>964</v>
      </c>
      <c r="G577" s="300" t="s">
        <v>923</v>
      </c>
      <c r="H577" s="301" t="s">
        <v>132</v>
      </c>
      <c r="I577" s="300" t="s">
        <v>914</v>
      </c>
      <c r="J577" s="302" t="s">
        <v>39</v>
      </c>
      <c r="K577" s="2"/>
    </row>
    <row r="578" spans="1:28" x14ac:dyDescent="0.25">
      <c r="A578" s="259">
        <v>2021001</v>
      </c>
      <c r="B578" s="256">
        <v>44202</v>
      </c>
      <c r="C578" s="257">
        <v>2021</v>
      </c>
      <c r="D578" s="265" t="s">
        <v>977</v>
      </c>
      <c r="E578" s="259" t="s">
        <v>12</v>
      </c>
      <c r="F578" s="259" t="s">
        <v>978</v>
      </c>
      <c r="G578" s="260" t="s">
        <v>979</v>
      </c>
      <c r="H578" s="329" t="s">
        <v>777</v>
      </c>
      <c r="I578" s="260" t="s">
        <v>968</v>
      </c>
      <c r="J578" s="266" t="s">
        <v>50</v>
      </c>
      <c r="K578" s="2"/>
    </row>
    <row r="579" spans="1:28" x14ac:dyDescent="0.25">
      <c r="A579" s="259">
        <v>2021002</v>
      </c>
      <c r="B579" s="256">
        <v>44199</v>
      </c>
      <c r="C579" s="257">
        <v>2021</v>
      </c>
      <c r="D579" s="258" t="s">
        <v>21</v>
      </c>
      <c r="E579" s="259" t="s">
        <v>12</v>
      </c>
      <c r="F579" s="259" t="s">
        <v>980</v>
      </c>
      <c r="G579" s="260" t="s">
        <v>981</v>
      </c>
      <c r="H579" s="329" t="s">
        <v>230</v>
      </c>
      <c r="I579" s="260" t="s">
        <v>928</v>
      </c>
      <c r="J579" s="266" t="s">
        <v>17</v>
      </c>
      <c r="K579" s="2"/>
      <c r="R579" s="193" t="s">
        <v>982</v>
      </c>
    </row>
    <row r="580" spans="1:28" x14ac:dyDescent="0.25">
      <c r="A580" s="259">
        <v>2021007</v>
      </c>
      <c r="B580" s="256">
        <v>44245</v>
      </c>
      <c r="C580" s="257">
        <v>2021</v>
      </c>
      <c r="D580" s="267" t="s">
        <v>983</v>
      </c>
      <c r="E580" s="259" t="s">
        <v>22</v>
      </c>
      <c r="F580" s="259" t="s">
        <v>984</v>
      </c>
      <c r="G580" s="260" t="s">
        <v>985</v>
      </c>
      <c r="H580" s="329" t="s">
        <v>140</v>
      </c>
      <c r="I580" s="260" t="s">
        <v>968</v>
      </c>
      <c r="J580" s="266" t="s">
        <v>17</v>
      </c>
      <c r="K580" s="2"/>
      <c r="R580" s="110" t="s">
        <v>1</v>
      </c>
      <c r="S580" s="105" t="s">
        <v>3</v>
      </c>
      <c r="V580" s="105" t="s">
        <v>986</v>
      </c>
      <c r="W580" s="105"/>
      <c r="X580" s="105" t="s">
        <v>987</v>
      </c>
      <c r="Z580" s="105" t="s">
        <v>988</v>
      </c>
      <c r="AB580" s="111"/>
    </row>
    <row r="581" spans="1:28" x14ac:dyDescent="0.25">
      <c r="A581" s="259">
        <v>2021010</v>
      </c>
      <c r="B581" s="256">
        <v>44200</v>
      </c>
      <c r="C581" s="257">
        <v>2021</v>
      </c>
      <c r="D581" s="267" t="s">
        <v>666</v>
      </c>
      <c r="E581" s="259" t="s">
        <v>22</v>
      </c>
      <c r="F581" s="259" t="s">
        <v>943</v>
      </c>
      <c r="G581" s="260" t="s">
        <v>989</v>
      </c>
      <c r="H581" s="329" t="s">
        <v>70</v>
      </c>
      <c r="I581" s="260" t="s">
        <v>914</v>
      </c>
      <c r="J581" s="266" t="s">
        <v>90</v>
      </c>
      <c r="K581" s="2"/>
      <c r="R581" s="192">
        <v>42099</v>
      </c>
      <c r="S581" t="s">
        <v>990</v>
      </c>
      <c r="T581" s="111"/>
      <c r="U581" s="111"/>
      <c r="V581" s="111" t="s">
        <v>991</v>
      </c>
      <c r="W581" s="111"/>
      <c r="X581" s="111" t="s">
        <v>992</v>
      </c>
      <c r="Z581" s="111" t="s">
        <v>993</v>
      </c>
    </row>
    <row r="582" spans="1:28" x14ac:dyDescent="0.25">
      <c r="A582" s="259">
        <v>2021011</v>
      </c>
      <c r="B582" s="256">
        <v>44257</v>
      </c>
      <c r="C582" s="257">
        <v>2021</v>
      </c>
      <c r="D582" s="267" t="s">
        <v>484</v>
      </c>
      <c r="E582" s="259" t="s">
        <v>12</v>
      </c>
      <c r="F582" s="259" t="s">
        <v>994</v>
      </c>
      <c r="G582" s="260" t="s">
        <v>995</v>
      </c>
      <c r="H582" s="329" t="s">
        <v>388</v>
      </c>
      <c r="I582" s="260" t="s">
        <v>968</v>
      </c>
      <c r="J582" s="266" t="s">
        <v>17</v>
      </c>
      <c r="K582" s="2"/>
      <c r="R582" s="36">
        <v>42124</v>
      </c>
      <c r="S582" s="111" t="s">
        <v>996</v>
      </c>
      <c r="V582" t="s">
        <v>266</v>
      </c>
      <c r="X582" t="s">
        <v>997</v>
      </c>
      <c r="Z582" t="s">
        <v>993</v>
      </c>
    </row>
    <row r="583" spans="1:28" x14ac:dyDescent="0.25">
      <c r="A583" s="259">
        <v>2021012</v>
      </c>
      <c r="B583" s="256">
        <v>44263</v>
      </c>
      <c r="C583" s="257">
        <v>2021</v>
      </c>
      <c r="D583" s="265" t="s">
        <v>484</v>
      </c>
      <c r="E583" s="259" t="s">
        <v>12</v>
      </c>
      <c r="F583" s="259" t="s">
        <v>920</v>
      </c>
      <c r="G583" s="260" t="s">
        <v>998</v>
      </c>
      <c r="H583" s="329" t="s">
        <v>777</v>
      </c>
      <c r="I583" s="260" t="s">
        <v>968</v>
      </c>
      <c r="J583" s="266" t="s">
        <v>17</v>
      </c>
      <c r="K583" s="2"/>
      <c r="R583" s="36">
        <v>42477</v>
      </c>
      <c r="S583" s="1" t="s">
        <v>999</v>
      </c>
      <c r="V583" t="s">
        <v>1000</v>
      </c>
      <c r="X583" t="s">
        <v>1001</v>
      </c>
      <c r="Z583" s="111" t="s">
        <v>1002</v>
      </c>
      <c r="AA583" s="111"/>
    </row>
    <row r="584" spans="1:28" x14ac:dyDescent="0.25">
      <c r="A584" s="259">
        <v>2021015</v>
      </c>
      <c r="B584" s="256">
        <v>44279</v>
      </c>
      <c r="C584" s="257">
        <v>2021</v>
      </c>
      <c r="D584" s="265" t="s">
        <v>182</v>
      </c>
      <c r="E584" s="259" t="s">
        <v>12</v>
      </c>
      <c r="F584" s="259" t="s">
        <v>1003</v>
      </c>
      <c r="G584" s="260" t="s">
        <v>1004</v>
      </c>
      <c r="H584" s="329" t="s">
        <v>80</v>
      </c>
      <c r="I584" s="260" t="s">
        <v>1005</v>
      </c>
      <c r="J584" s="266" t="s">
        <v>17</v>
      </c>
      <c r="K584" s="2"/>
    </row>
    <row r="585" spans="1:28" x14ac:dyDescent="0.25">
      <c r="A585" s="259">
        <v>2021017</v>
      </c>
      <c r="B585" s="256">
        <v>44281</v>
      </c>
      <c r="C585" s="257">
        <v>2021</v>
      </c>
      <c r="D585" s="267" t="s">
        <v>1006</v>
      </c>
      <c r="E585" s="259" t="s">
        <v>22</v>
      </c>
      <c r="F585" s="259" t="s">
        <v>1007</v>
      </c>
      <c r="G585" s="260" t="s">
        <v>1008</v>
      </c>
      <c r="H585" s="329" t="s">
        <v>65</v>
      </c>
      <c r="I585" s="260" t="s">
        <v>928</v>
      </c>
      <c r="J585" s="266" t="s">
        <v>17</v>
      </c>
      <c r="K585" s="2"/>
    </row>
    <row r="586" spans="1:28" x14ac:dyDescent="0.25">
      <c r="A586" s="107">
        <v>2021019</v>
      </c>
      <c r="B586" s="108">
        <v>44255</v>
      </c>
      <c r="C586" s="268">
        <v>2021</v>
      </c>
      <c r="D586" s="161" t="s">
        <v>280</v>
      </c>
      <c r="E586" s="259" t="s">
        <v>12</v>
      </c>
      <c r="F586" s="259" t="s">
        <v>908</v>
      </c>
      <c r="G586" s="260" t="s">
        <v>1009</v>
      </c>
      <c r="H586" s="329" t="s">
        <v>407</v>
      </c>
      <c r="I586" s="260" t="s">
        <v>928</v>
      </c>
      <c r="J586" s="266" t="s">
        <v>17</v>
      </c>
      <c r="K586" s="2"/>
      <c r="R586" s="159" t="s">
        <v>1010</v>
      </c>
    </row>
    <row r="587" spans="1:28" x14ac:dyDescent="0.25">
      <c r="A587" s="107">
        <v>2021021</v>
      </c>
      <c r="B587" s="108">
        <v>44290</v>
      </c>
      <c r="C587" s="268">
        <v>2021</v>
      </c>
      <c r="D587" s="196" t="s">
        <v>1011</v>
      </c>
      <c r="E587" s="259" t="s">
        <v>52</v>
      </c>
      <c r="F587" s="259" t="s">
        <v>954</v>
      </c>
      <c r="G587" s="260" t="s">
        <v>1012</v>
      </c>
      <c r="H587" s="329" t="s">
        <v>782</v>
      </c>
      <c r="I587" s="260" t="s">
        <v>1013</v>
      </c>
      <c r="J587" s="266" t="s">
        <v>17</v>
      </c>
      <c r="K587" s="2"/>
      <c r="R587">
        <v>2010</v>
      </c>
      <c r="S587">
        <v>3</v>
      </c>
    </row>
    <row r="588" spans="1:28" x14ac:dyDescent="0.25">
      <c r="A588" s="259">
        <v>2021022</v>
      </c>
      <c r="B588" s="256">
        <v>44258</v>
      </c>
      <c r="C588" s="257">
        <v>2021</v>
      </c>
      <c r="D588" s="267" t="s">
        <v>280</v>
      </c>
      <c r="E588" s="259" t="s">
        <v>22</v>
      </c>
      <c r="F588" s="259" t="s">
        <v>912</v>
      </c>
      <c r="G588" s="260" t="s">
        <v>1014</v>
      </c>
      <c r="H588" s="329" t="s">
        <v>124</v>
      </c>
      <c r="I588" s="260" t="s">
        <v>1015</v>
      </c>
      <c r="J588" s="266" t="s">
        <v>17</v>
      </c>
      <c r="K588" s="2"/>
      <c r="R588">
        <v>2011</v>
      </c>
      <c r="S588">
        <v>0</v>
      </c>
    </row>
    <row r="589" spans="1:28" x14ac:dyDescent="0.25">
      <c r="A589" s="259">
        <v>2021026</v>
      </c>
      <c r="B589" s="256">
        <v>44303</v>
      </c>
      <c r="C589" s="257">
        <v>2021</v>
      </c>
      <c r="D589" s="267" t="s">
        <v>608</v>
      </c>
      <c r="E589" s="259" t="s">
        <v>12</v>
      </c>
      <c r="F589" s="259" t="s">
        <v>1016</v>
      </c>
      <c r="G589" s="260" t="s">
        <v>1017</v>
      </c>
      <c r="H589" s="329" t="s">
        <v>70</v>
      </c>
      <c r="I589" s="260" t="s">
        <v>922</v>
      </c>
      <c r="J589" s="266" t="s">
        <v>17</v>
      </c>
      <c r="K589" s="2"/>
      <c r="R589">
        <v>2012</v>
      </c>
      <c r="S589">
        <v>0</v>
      </c>
    </row>
    <row r="590" spans="1:28" x14ac:dyDescent="0.25">
      <c r="A590" s="259">
        <v>2021027</v>
      </c>
      <c r="B590" s="256">
        <v>44303</v>
      </c>
      <c r="C590" s="257">
        <v>2021</v>
      </c>
      <c r="D590" s="267" t="s">
        <v>1018</v>
      </c>
      <c r="E590" s="259" t="s">
        <v>12</v>
      </c>
      <c r="F590" s="259" t="s">
        <v>1019</v>
      </c>
      <c r="G590" s="260" t="s">
        <v>1020</v>
      </c>
      <c r="H590" s="329" t="s">
        <v>65</v>
      </c>
      <c r="I590" s="260" t="s">
        <v>1021</v>
      </c>
      <c r="J590" s="266" t="s">
        <v>39</v>
      </c>
      <c r="K590" s="2"/>
      <c r="R590">
        <v>2013</v>
      </c>
      <c r="S590">
        <v>0</v>
      </c>
    </row>
    <row r="591" spans="1:28" x14ac:dyDescent="0.25">
      <c r="A591" s="259">
        <v>2021030</v>
      </c>
      <c r="B591" s="256">
        <v>44298</v>
      </c>
      <c r="C591" s="257">
        <v>2021</v>
      </c>
      <c r="D591" s="267" t="s">
        <v>21</v>
      </c>
      <c r="E591" s="259" t="s">
        <v>12</v>
      </c>
      <c r="F591" s="259" t="s">
        <v>943</v>
      </c>
      <c r="G591" s="260" t="s">
        <v>913</v>
      </c>
      <c r="H591" s="329" t="s">
        <v>304</v>
      </c>
      <c r="I591" s="260" t="s">
        <v>928</v>
      </c>
      <c r="J591" s="266" t="s">
        <v>17</v>
      </c>
      <c r="K591" s="2"/>
      <c r="R591">
        <v>2014</v>
      </c>
      <c r="S591">
        <v>1</v>
      </c>
    </row>
    <row r="592" spans="1:28" x14ac:dyDescent="0.25">
      <c r="A592" s="259">
        <v>2021031</v>
      </c>
      <c r="B592" s="256">
        <v>44284</v>
      </c>
      <c r="C592" s="257">
        <v>2021</v>
      </c>
      <c r="D592" s="267" t="s">
        <v>653</v>
      </c>
      <c r="E592" s="259" t="s">
        <v>12</v>
      </c>
      <c r="F592" s="259" t="s">
        <v>908</v>
      </c>
      <c r="G592" s="260" t="s">
        <v>1022</v>
      </c>
      <c r="H592" s="329" t="s">
        <v>43</v>
      </c>
      <c r="I592" s="260" t="s">
        <v>1023</v>
      </c>
      <c r="J592" s="266" t="s">
        <v>90</v>
      </c>
      <c r="K592" s="2"/>
      <c r="R592">
        <v>2015</v>
      </c>
      <c r="S592">
        <v>0</v>
      </c>
    </row>
    <row r="593" spans="1:40" x14ac:dyDescent="0.25">
      <c r="A593" s="259">
        <v>2021035</v>
      </c>
      <c r="B593" s="256">
        <v>44309</v>
      </c>
      <c r="C593" s="257">
        <v>2021</v>
      </c>
      <c r="D593" s="265" t="s">
        <v>1024</v>
      </c>
      <c r="E593" s="259" t="s">
        <v>12</v>
      </c>
      <c r="F593" s="259" t="s">
        <v>1182</v>
      </c>
      <c r="G593" s="260" t="s">
        <v>1183</v>
      </c>
      <c r="H593" s="329" t="s">
        <v>1025</v>
      </c>
      <c r="I593" s="260" t="s">
        <v>968</v>
      </c>
      <c r="J593" s="266" t="s">
        <v>39</v>
      </c>
      <c r="K593" s="2"/>
      <c r="R593">
        <v>2016</v>
      </c>
      <c r="S593">
        <v>2</v>
      </c>
    </row>
    <row r="594" spans="1:40" x14ac:dyDescent="0.25">
      <c r="A594" s="259">
        <v>2021041</v>
      </c>
      <c r="B594" s="256">
        <v>44312</v>
      </c>
      <c r="C594" s="257">
        <v>2021</v>
      </c>
      <c r="D594" s="267" t="s">
        <v>118</v>
      </c>
      <c r="E594" s="259" t="s">
        <v>52</v>
      </c>
      <c r="F594" s="259" t="s">
        <v>1026</v>
      </c>
      <c r="G594" s="260" t="s">
        <v>1027</v>
      </c>
      <c r="H594" s="329" t="s">
        <v>370</v>
      </c>
      <c r="I594" s="260" t="s">
        <v>968</v>
      </c>
      <c r="J594" s="266" t="s">
        <v>17</v>
      </c>
      <c r="K594" s="2"/>
      <c r="R594">
        <v>2017</v>
      </c>
      <c r="S594">
        <v>7</v>
      </c>
    </row>
    <row r="595" spans="1:40" x14ac:dyDescent="0.25">
      <c r="A595" s="259">
        <v>2021042</v>
      </c>
      <c r="B595" s="256">
        <v>44311</v>
      </c>
      <c r="C595" s="257">
        <v>2021</v>
      </c>
      <c r="D595" s="265" t="s">
        <v>1028</v>
      </c>
      <c r="E595" s="259" t="s">
        <v>12</v>
      </c>
      <c r="F595" s="259" t="s">
        <v>1029</v>
      </c>
      <c r="G595" s="260" t="s">
        <v>1030</v>
      </c>
      <c r="H595" s="261" t="s">
        <v>80</v>
      </c>
      <c r="I595" s="260" t="s">
        <v>922</v>
      </c>
      <c r="J595" s="266" t="s">
        <v>50</v>
      </c>
      <c r="K595" s="2"/>
      <c r="R595">
        <v>2018</v>
      </c>
      <c r="S595">
        <v>11</v>
      </c>
    </row>
    <row r="596" spans="1:40" x14ac:dyDescent="0.25">
      <c r="A596" s="107">
        <v>2021047</v>
      </c>
      <c r="B596" s="108">
        <v>44317</v>
      </c>
      <c r="C596" s="268">
        <v>2021</v>
      </c>
      <c r="D596" s="196" t="s">
        <v>1031</v>
      </c>
      <c r="E596" s="107" t="s">
        <v>22</v>
      </c>
      <c r="F596" s="259" t="s">
        <v>1032</v>
      </c>
      <c r="G596" s="260" t="s">
        <v>1033</v>
      </c>
      <c r="H596" s="329" t="s">
        <v>955</v>
      </c>
      <c r="I596" s="260" t="s">
        <v>968</v>
      </c>
      <c r="J596" s="266" t="s">
        <v>39</v>
      </c>
      <c r="K596" s="2"/>
      <c r="R596">
        <v>2019</v>
      </c>
      <c r="S596">
        <v>2</v>
      </c>
    </row>
    <row r="597" spans="1:40" x14ac:dyDescent="0.25">
      <c r="A597" s="107">
        <v>2021049</v>
      </c>
      <c r="B597" s="108">
        <v>44317</v>
      </c>
      <c r="C597" s="268">
        <v>2021</v>
      </c>
      <c r="D597" s="196" t="s">
        <v>118</v>
      </c>
      <c r="E597" s="107" t="s">
        <v>12</v>
      </c>
      <c r="F597" s="259" t="s">
        <v>1034</v>
      </c>
      <c r="G597" s="260" t="s">
        <v>1035</v>
      </c>
      <c r="H597" s="329" t="s">
        <v>98</v>
      </c>
      <c r="I597" s="260" t="s">
        <v>1036</v>
      </c>
      <c r="J597" s="266" t="s">
        <v>39</v>
      </c>
      <c r="K597" s="2"/>
      <c r="R597">
        <v>2020</v>
      </c>
      <c r="S597">
        <v>2</v>
      </c>
    </row>
    <row r="598" spans="1:40" x14ac:dyDescent="0.25">
      <c r="A598" s="107">
        <v>2021055</v>
      </c>
      <c r="B598" s="108">
        <v>44326</v>
      </c>
      <c r="C598" s="268">
        <v>2021</v>
      </c>
      <c r="D598" s="196" t="s">
        <v>693</v>
      </c>
      <c r="E598" s="107" t="s">
        <v>22</v>
      </c>
      <c r="F598" s="259" t="s">
        <v>1037</v>
      </c>
      <c r="G598" s="260" t="s">
        <v>1038</v>
      </c>
      <c r="H598" s="329" t="s">
        <v>145</v>
      </c>
      <c r="I598" s="260" t="s">
        <v>1039</v>
      </c>
      <c r="J598" s="266" t="s">
        <v>90</v>
      </c>
      <c r="K598" s="2"/>
    </row>
    <row r="599" spans="1:40" x14ac:dyDescent="0.25">
      <c r="A599" s="259">
        <v>2021057</v>
      </c>
      <c r="B599" s="256">
        <v>44340</v>
      </c>
      <c r="C599" s="257">
        <v>2021</v>
      </c>
      <c r="D599" s="265" t="s">
        <v>1040</v>
      </c>
      <c r="E599" s="259" t="s">
        <v>12</v>
      </c>
      <c r="F599" s="259" t="s">
        <v>1180</v>
      </c>
      <c r="G599" s="260" t="s">
        <v>1181</v>
      </c>
      <c r="H599" s="261" t="s">
        <v>88</v>
      </c>
      <c r="I599" s="260" t="s">
        <v>922</v>
      </c>
      <c r="J599" s="266" t="s">
        <v>39</v>
      </c>
      <c r="K599" s="2"/>
      <c r="R599" s="105" t="s">
        <v>1041</v>
      </c>
    </row>
    <row r="600" spans="1:40" x14ac:dyDescent="0.25">
      <c r="A600" s="259">
        <v>2021066</v>
      </c>
      <c r="B600" s="256">
        <v>44347</v>
      </c>
      <c r="C600" s="257">
        <v>2021</v>
      </c>
      <c r="D600" s="267" t="s">
        <v>21</v>
      </c>
      <c r="E600" s="259" t="s">
        <v>22</v>
      </c>
      <c r="F600" s="259" t="s">
        <v>1042</v>
      </c>
      <c r="G600" s="260" t="s">
        <v>1043</v>
      </c>
      <c r="H600" s="261" t="s">
        <v>467</v>
      </c>
      <c r="I600" s="260" t="s">
        <v>928</v>
      </c>
      <c r="J600" s="266" t="s">
        <v>39</v>
      </c>
      <c r="K600" s="2"/>
      <c r="R600" s="15" t="s">
        <v>2</v>
      </c>
      <c r="S600" s="15" t="s">
        <v>12</v>
      </c>
      <c r="T600" s="15" t="s">
        <v>29</v>
      </c>
      <c r="U600" s="15" t="s">
        <v>52</v>
      </c>
      <c r="V600" s="15" t="s">
        <v>22</v>
      </c>
      <c r="W600" s="15" t="s">
        <v>880</v>
      </c>
      <c r="X600" s="106" t="s">
        <v>1044</v>
      </c>
    </row>
    <row r="601" spans="1:40" x14ac:dyDescent="0.25">
      <c r="A601" s="259">
        <v>2021071</v>
      </c>
      <c r="B601" s="256">
        <v>44350</v>
      </c>
      <c r="C601" s="257">
        <v>2021</v>
      </c>
      <c r="D601" s="267" t="s">
        <v>1045</v>
      </c>
      <c r="E601" s="259" t="s">
        <v>52</v>
      </c>
      <c r="F601" s="259" t="s">
        <v>1046</v>
      </c>
      <c r="G601" s="260" t="s">
        <v>1047</v>
      </c>
      <c r="H601" s="329" t="s">
        <v>98</v>
      </c>
      <c r="I601" s="260" t="s">
        <v>1048</v>
      </c>
      <c r="J601" s="266" t="s">
        <v>90</v>
      </c>
      <c r="K601" s="2"/>
      <c r="R601" s="15">
        <v>2010</v>
      </c>
      <c r="S601" s="208">
        <f>COUNTIF($D$2:$E$7, "Drone")</f>
        <v>4</v>
      </c>
      <c r="T601" s="208">
        <f>COUNTIF($D$2:$E$7, "Model Aircraft")</f>
        <v>1</v>
      </c>
      <c r="U601" s="208">
        <f>COUNTIF($D$2:$E$7, "Balloon")</f>
        <v>0</v>
      </c>
      <c r="V601" s="208">
        <f>COUNTIF($D$2:$E$7, "Unknown")</f>
        <v>1</v>
      </c>
      <c r="W601" s="208"/>
      <c r="X601" s="104">
        <f>SUM(S601:W601)</f>
        <v>6</v>
      </c>
      <c r="Z601" s="105" t="s">
        <v>1049</v>
      </c>
      <c r="AJ601" s="105"/>
    </row>
    <row r="602" spans="1:40" x14ac:dyDescent="0.25">
      <c r="A602" s="331">
        <v>2021074</v>
      </c>
      <c r="B602" s="332">
        <v>44355</v>
      </c>
      <c r="C602" s="333">
        <v>2021</v>
      </c>
      <c r="D602" s="334" t="s">
        <v>1050</v>
      </c>
      <c r="E602" s="331" t="s">
        <v>12</v>
      </c>
      <c r="F602" s="331" t="s">
        <v>1051</v>
      </c>
      <c r="G602" s="335" t="s">
        <v>1052</v>
      </c>
      <c r="H602" s="336" t="s">
        <v>213</v>
      </c>
      <c r="I602" s="335" t="s">
        <v>1053</v>
      </c>
      <c r="J602" s="337" t="s">
        <v>90</v>
      </c>
      <c r="K602" s="2"/>
      <c r="R602" s="15">
        <v>2011</v>
      </c>
      <c r="S602" s="208">
        <v>0</v>
      </c>
      <c r="T602" s="208">
        <v>0</v>
      </c>
      <c r="U602" s="208">
        <v>0</v>
      </c>
      <c r="V602" s="208">
        <v>0</v>
      </c>
      <c r="W602" s="208"/>
      <c r="X602" s="104">
        <f t="shared" ref="X602:X610" si="92">SUM(S602:W602)</f>
        <v>0</v>
      </c>
      <c r="Z602" s="130" t="s">
        <v>2</v>
      </c>
      <c r="AA602" s="1">
        <v>2021</v>
      </c>
      <c r="AK602" s="1"/>
    </row>
    <row r="603" spans="1:40" x14ac:dyDescent="0.25">
      <c r="A603" s="259">
        <v>2021075</v>
      </c>
      <c r="B603" s="256">
        <v>44350</v>
      </c>
      <c r="C603" s="257">
        <v>2021</v>
      </c>
      <c r="D603" s="267" t="s">
        <v>1054</v>
      </c>
      <c r="E603" s="259" t="s">
        <v>12</v>
      </c>
      <c r="F603" s="259" t="s">
        <v>943</v>
      </c>
      <c r="G603" s="260" t="s">
        <v>1055</v>
      </c>
      <c r="H603" s="329" t="s">
        <v>65</v>
      </c>
      <c r="I603" s="260" t="s">
        <v>928</v>
      </c>
      <c r="J603" s="266" t="s">
        <v>17</v>
      </c>
      <c r="K603" s="2"/>
      <c r="R603" s="15">
        <v>2012</v>
      </c>
      <c r="S603" s="208">
        <f>COUNTIF($D$8:$E$12, "Drone")</f>
        <v>0</v>
      </c>
      <c r="T603" s="208">
        <f>COUNTIF($D$8:$E$12, "Model Aircraft")</f>
        <v>2</v>
      </c>
      <c r="U603" s="208">
        <v>1</v>
      </c>
      <c r="V603" s="208">
        <v>2</v>
      </c>
      <c r="W603" s="208"/>
      <c r="X603" s="104">
        <f t="shared" si="92"/>
        <v>5</v>
      </c>
      <c r="AJ603" s="344" t="s">
        <v>1056</v>
      </c>
      <c r="AK603" s="344"/>
      <c r="AL603" s="344"/>
      <c r="AM603" s="344"/>
      <c r="AN603" s="344"/>
    </row>
    <row r="604" spans="1:40" x14ac:dyDescent="0.25">
      <c r="A604" s="331">
        <v>2021077</v>
      </c>
      <c r="B604" s="332">
        <v>44355</v>
      </c>
      <c r="C604" s="333">
        <v>2021</v>
      </c>
      <c r="D604" s="334" t="s">
        <v>51</v>
      </c>
      <c r="E604" s="331" t="s">
        <v>12</v>
      </c>
      <c r="F604" s="331" t="s">
        <v>1057</v>
      </c>
      <c r="G604" s="335" t="s">
        <v>1058</v>
      </c>
      <c r="H604" s="336" t="s">
        <v>1059</v>
      </c>
      <c r="I604" s="335" t="s">
        <v>1060</v>
      </c>
      <c r="J604" s="337" t="s">
        <v>90</v>
      </c>
      <c r="K604" s="2"/>
      <c r="R604" s="15">
        <v>2013</v>
      </c>
      <c r="S604" s="208">
        <v>0</v>
      </c>
      <c r="T604" s="208">
        <v>0</v>
      </c>
      <c r="U604" s="208">
        <v>0</v>
      </c>
      <c r="V604" s="208">
        <v>0</v>
      </c>
      <c r="W604" s="208"/>
      <c r="X604" s="104">
        <f t="shared" si="92"/>
        <v>0</v>
      </c>
      <c r="Z604" s="130" t="s">
        <v>1061</v>
      </c>
      <c r="AA604" s="130" t="s">
        <v>1062</v>
      </c>
      <c r="AI604" s="15" t="s">
        <v>2</v>
      </c>
      <c r="AJ604" s="15" t="s">
        <v>12</v>
      </c>
      <c r="AK604" s="15" t="s">
        <v>29</v>
      </c>
      <c r="AL604" s="15" t="s">
        <v>52</v>
      </c>
      <c r="AM604" s="15" t="s">
        <v>22</v>
      </c>
      <c r="AN604" s="15" t="s">
        <v>880</v>
      </c>
    </row>
    <row r="605" spans="1:40" x14ac:dyDescent="0.25">
      <c r="A605" s="331">
        <v>2021078</v>
      </c>
      <c r="B605" s="332">
        <v>44356</v>
      </c>
      <c r="C605" s="333">
        <v>2021</v>
      </c>
      <c r="D605" s="334" t="s">
        <v>256</v>
      </c>
      <c r="E605" s="331" t="s">
        <v>12</v>
      </c>
      <c r="F605" s="331" t="s">
        <v>1063</v>
      </c>
      <c r="G605" s="335" t="s">
        <v>1064</v>
      </c>
      <c r="H605" s="336" t="s">
        <v>132</v>
      </c>
      <c r="I605" s="335" t="s">
        <v>1065</v>
      </c>
      <c r="J605" s="337" t="s">
        <v>90</v>
      </c>
      <c r="K605" s="2"/>
      <c r="R605" s="15">
        <v>2014</v>
      </c>
      <c r="S605" s="208">
        <f>COUNTIF($D$13:$E$21, "Drone")</f>
        <v>6</v>
      </c>
      <c r="T605" s="208">
        <f>COUNTIF($D$13:$E$21, "Model Aircraft")</f>
        <v>2</v>
      </c>
      <c r="U605" s="208">
        <f>COUNTIF($D$13:$E$21, "Balloon")</f>
        <v>0</v>
      </c>
      <c r="V605" s="208">
        <f>COUNTIF($D$13:$E$21, "Unknown")</f>
        <v>1</v>
      </c>
      <c r="W605" s="208"/>
      <c r="X605" s="104">
        <f t="shared" si="92"/>
        <v>9</v>
      </c>
      <c r="Z605" s="130" t="s">
        <v>1066</v>
      </c>
      <c r="AA605" s="79" t="s">
        <v>90</v>
      </c>
      <c r="AB605" s="79" t="s">
        <v>39</v>
      </c>
      <c r="AC605" s="79" t="s">
        <v>17</v>
      </c>
      <c r="AD605" s="79" t="s">
        <v>50</v>
      </c>
      <c r="AE605" t="s">
        <v>1067</v>
      </c>
      <c r="AF605" t="s">
        <v>1068</v>
      </c>
      <c r="AI605" s="15">
        <v>2014</v>
      </c>
      <c r="AJ605" s="264">
        <f>S605/$X$605</f>
        <v>0.66666666666666663</v>
      </c>
      <c r="AK605" s="264">
        <f>T605/$X$605</f>
        <v>0.22222222222222221</v>
      </c>
      <c r="AL605" s="264">
        <f>U605/$X$605</f>
        <v>0</v>
      </c>
      <c r="AM605" s="264">
        <f>V605/$X$605</f>
        <v>0.1111111111111111</v>
      </c>
      <c r="AN605" s="264">
        <f>W605/$X$605</f>
        <v>0</v>
      </c>
    </row>
    <row r="606" spans="1:40" x14ac:dyDescent="0.25">
      <c r="A606" s="331">
        <v>2021091</v>
      </c>
      <c r="B606" s="332">
        <v>44365</v>
      </c>
      <c r="C606" s="333">
        <v>2021</v>
      </c>
      <c r="D606" s="338" t="s">
        <v>12</v>
      </c>
      <c r="E606" s="331" t="s">
        <v>12</v>
      </c>
      <c r="F606" s="331" t="s">
        <v>1069</v>
      </c>
      <c r="G606" s="335" t="s">
        <v>1070</v>
      </c>
      <c r="H606" s="336" t="s">
        <v>80</v>
      </c>
      <c r="I606" s="335" t="s">
        <v>968</v>
      </c>
      <c r="J606" s="337" t="s">
        <v>17</v>
      </c>
      <c r="K606" s="2"/>
      <c r="R606" s="15">
        <v>2015</v>
      </c>
      <c r="S606" s="208">
        <f>COUNTIF($D$22:$E$61, "Drone")</f>
        <v>29</v>
      </c>
      <c r="T606" s="208">
        <f>COUNTIF($D$22:$E$61, "Model Aircraft")</f>
        <v>3</v>
      </c>
      <c r="U606" s="208">
        <f>COUNTIF($D$22:$E$61, "Balloon")</f>
        <v>3</v>
      </c>
      <c r="V606" s="208">
        <f>COUNTIF($D$22:$E$61, "Unknown")</f>
        <v>5</v>
      </c>
      <c r="W606" s="208"/>
      <c r="X606" s="104">
        <f t="shared" si="92"/>
        <v>40</v>
      </c>
      <c r="Z606" s="1" t="s">
        <v>52</v>
      </c>
      <c r="AA606" s="131">
        <v>4</v>
      </c>
      <c r="AB606" s="131"/>
      <c r="AC606" s="131">
        <v>3</v>
      </c>
      <c r="AD606" s="131"/>
      <c r="AE606" s="131"/>
      <c r="AF606" s="131">
        <v>7</v>
      </c>
      <c r="AI606" s="15">
        <v>2015</v>
      </c>
      <c r="AJ606" s="264">
        <f>S606/$X$606</f>
        <v>0.72499999999999998</v>
      </c>
      <c r="AK606" s="264">
        <f>T606/$X$606</f>
        <v>7.4999999999999997E-2</v>
      </c>
      <c r="AL606" s="264">
        <f>U606/$X$606</f>
        <v>7.4999999999999997E-2</v>
      </c>
      <c r="AM606" s="264">
        <f>V606/$X$606</f>
        <v>0.125</v>
      </c>
      <c r="AN606" s="264">
        <f>W606/$X$606</f>
        <v>0</v>
      </c>
    </row>
    <row r="607" spans="1:40" x14ac:dyDescent="0.25">
      <c r="A607" s="331">
        <v>2021102</v>
      </c>
      <c r="B607" s="332">
        <v>44378</v>
      </c>
      <c r="C607" s="333">
        <v>2021</v>
      </c>
      <c r="D607" s="334" t="s">
        <v>1071</v>
      </c>
      <c r="E607" s="331" t="s">
        <v>22</v>
      </c>
      <c r="F607" s="331" t="s">
        <v>1072</v>
      </c>
      <c r="G607" s="335" t="s">
        <v>1073</v>
      </c>
      <c r="H607" s="336" t="s">
        <v>467</v>
      </c>
      <c r="I607" s="335" t="s">
        <v>928</v>
      </c>
      <c r="J607" s="337" t="s">
        <v>90</v>
      </c>
      <c r="K607" s="2"/>
      <c r="R607" s="15">
        <v>2016</v>
      </c>
      <c r="S607" s="208">
        <v>71</v>
      </c>
      <c r="T607" s="208">
        <v>12</v>
      </c>
      <c r="U607" s="208">
        <v>5</v>
      </c>
      <c r="V607" s="208">
        <v>6</v>
      </c>
      <c r="W607" s="208"/>
      <c r="X607" s="104">
        <f t="shared" si="92"/>
        <v>94</v>
      </c>
      <c r="Z607" s="1" t="s">
        <v>12</v>
      </c>
      <c r="AA607" s="131">
        <v>13</v>
      </c>
      <c r="AB607" s="131">
        <v>10</v>
      </c>
      <c r="AC607" s="131">
        <v>17</v>
      </c>
      <c r="AD607" s="131">
        <v>2</v>
      </c>
      <c r="AE607" s="131">
        <v>4</v>
      </c>
      <c r="AF607" s="131">
        <v>46</v>
      </c>
      <c r="AI607" s="15">
        <v>2016</v>
      </c>
      <c r="AJ607" s="264">
        <f>S607/$X$607</f>
        <v>0.75531914893617025</v>
      </c>
      <c r="AK607" s="264">
        <f>T607/$X$607</f>
        <v>0.1276595744680851</v>
      </c>
      <c r="AL607" s="264">
        <f>U607/$X$607</f>
        <v>5.3191489361702128E-2</v>
      </c>
      <c r="AM607" s="264">
        <f>V607/$X$607</f>
        <v>6.3829787234042548E-2</v>
      </c>
      <c r="AN607" s="264">
        <f>W607/$X$607</f>
        <v>0</v>
      </c>
    </row>
    <row r="608" spans="1:40" x14ac:dyDescent="0.25">
      <c r="A608" s="259">
        <v>2021106</v>
      </c>
      <c r="B608" s="256">
        <v>44371</v>
      </c>
      <c r="C608" s="257">
        <v>2021</v>
      </c>
      <c r="D608" s="267" t="s">
        <v>1074</v>
      </c>
      <c r="E608" s="259" t="s">
        <v>52</v>
      </c>
      <c r="F608" s="259" t="s">
        <v>1075</v>
      </c>
      <c r="G608" s="260" t="s">
        <v>1076</v>
      </c>
      <c r="H608" s="261" t="s">
        <v>1077</v>
      </c>
      <c r="I608" s="260" t="s">
        <v>968</v>
      </c>
      <c r="J608" s="266" t="s">
        <v>90</v>
      </c>
      <c r="K608" s="2"/>
      <c r="R608" s="15">
        <v>2017</v>
      </c>
      <c r="S608" s="208">
        <v>92</v>
      </c>
      <c r="T608" s="208">
        <v>1</v>
      </c>
      <c r="U608" s="208">
        <v>6</v>
      </c>
      <c r="V608" s="208">
        <v>14</v>
      </c>
      <c r="W608" s="208"/>
      <c r="X608" s="104">
        <f t="shared" si="92"/>
        <v>113</v>
      </c>
      <c r="Z608" s="1" t="s">
        <v>22</v>
      </c>
      <c r="AA608" s="131">
        <v>4</v>
      </c>
      <c r="AB608" s="131">
        <v>5</v>
      </c>
      <c r="AC608" s="131">
        <v>7</v>
      </c>
      <c r="AD608" s="131">
        <v>1</v>
      </c>
      <c r="AE608" s="131">
        <v>4</v>
      </c>
      <c r="AF608" s="131">
        <v>21</v>
      </c>
      <c r="AI608" s="15">
        <v>2017</v>
      </c>
      <c r="AJ608" s="264">
        <f>S608/$X$608</f>
        <v>0.81415929203539827</v>
      </c>
      <c r="AK608" s="264">
        <f>T608/$X$608</f>
        <v>8.8495575221238937E-3</v>
      </c>
      <c r="AL608" s="264">
        <f>U608/$X$608</f>
        <v>5.3097345132743362E-2</v>
      </c>
      <c r="AM608" s="264">
        <f>V608/$X$608</f>
        <v>0.12389380530973451</v>
      </c>
      <c r="AN608" s="264">
        <f>W608/$X$608</f>
        <v>0</v>
      </c>
    </row>
    <row r="609" spans="1:40" x14ac:dyDescent="0.25">
      <c r="A609" s="259">
        <v>2021108</v>
      </c>
      <c r="B609" s="256">
        <v>44385</v>
      </c>
      <c r="C609" s="257">
        <v>2021</v>
      </c>
      <c r="D609" s="267" t="s">
        <v>1078</v>
      </c>
      <c r="E609" s="259" t="s">
        <v>22</v>
      </c>
      <c r="F609" s="259" t="s">
        <v>1079</v>
      </c>
      <c r="G609" s="260" t="s">
        <v>1080</v>
      </c>
      <c r="H609" s="261" t="s">
        <v>427</v>
      </c>
      <c r="I609" s="260" t="s">
        <v>928</v>
      </c>
      <c r="J609" s="266" t="s">
        <v>39</v>
      </c>
      <c r="K609" s="2"/>
      <c r="R609" s="15">
        <v>2018</v>
      </c>
      <c r="S609" s="208">
        <v>125</v>
      </c>
      <c r="T609" s="208">
        <v>1</v>
      </c>
      <c r="U609" s="208">
        <v>2</v>
      </c>
      <c r="V609" s="208">
        <v>11</v>
      </c>
      <c r="W609" s="208"/>
      <c r="X609" s="104">
        <f t="shared" si="92"/>
        <v>139</v>
      </c>
      <c r="Z609" s="1" t="s">
        <v>1068</v>
      </c>
      <c r="AA609" s="131">
        <v>21</v>
      </c>
      <c r="AB609" s="131">
        <v>15</v>
      </c>
      <c r="AC609" s="131">
        <v>27</v>
      </c>
      <c r="AD609" s="131">
        <v>3</v>
      </c>
      <c r="AE609" s="131">
        <v>8</v>
      </c>
      <c r="AF609" s="131">
        <v>74</v>
      </c>
      <c r="AI609" s="15">
        <v>2018</v>
      </c>
      <c r="AJ609" s="264">
        <f>S609/$X$609</f>
        <v>0.89928057553956831</v>
      </c>
      <c r="AK609" s="264">
        <f>T609/$X$609</f>
        <v>7.1942446043165471E-3</v>
      </c>
      <c r="AL609" s="264">
        <f>U609/$X$609</f>
        <v>1.4388489208633094E-2</v>
      </c>
      <c r="AM609" s="264">
        <f>V609/$X$609</f>
        <v>7.9136690647482008E-2</v>
      </c>
      <c r="AN609" s="264">
        <f>W609/$X$609</f>
        <v>0</v>
      </c>
    </row>
    <row r="610" spans="1:40" x14ac:dyDescent="0.25">
      <c r="A610" s="259">
        <v>2021109</v>
      </c>
      <c r="B610" s="256">
        <v>44346</v>
      </c>
      <c r="C610" s="257">
        <v>2021</v>
      </c>
      <c r="D610" s="267" t="s">
        <v>1081</v>
      </c>
      <c r="E610" s="259" t="s">
        <v>12</v>
      </c>
      <c r="F610" s="259" t="s">
        <v>1082</v>
      </c>
      <c r="G610" s="260" t="s">
        <v>1083</v>
      </c>
      <c r="H610" s="261" t="s">
        <v>546</v>
      </c>
      <c r="I610" s="260" t="s">
        <v>968</v>
      </c>
      <c r="J610" s="266" t="s">
        <v>17</v>
      </c>
      <c r="K610" s="2"/>
      <c r="R610" s="106">
        <v>2019</v>
      </c>
      <c r="S610" s="208">
        <v>91</v>
      </c>
      <c r="T610" s="208">
        <v>0</v>
      </c>
      <c r="U610" s="208">
        <v>5</v>
      </c>
      <c r="V610" s="208">
        <v>29</v>
      </c>
      <c r="W610" s="208"/>
      <c r="X610" s="104">
        <f t="shared" si="92"/>
        <v>125</v>
      </c>
      <c r="AI610" s="106">
        <v>2019</v>
      </c>
      <c r="AJ610" s="264">
        <f>S610/$X$610</f>
        <v>0.72799999999999998</v>
      </c>
      <c r="AK610" s="264">
        <f>T610/$X$610</f>
        <v>0</v>
      </c>
      <c r="AL610" s="264">
        <f>U610/$X$610</f>
        <v>0.04</v>
      </c>
      <c r="AM610" s="264">
        <f>V610/$X$610</f>
        <v>0.23200000000000001</v>
      </c>
      <c r="AN610" s="264">
        <f>W610/$X$610</f>
        <v>0</v>
      </c>
    </row>
    <row r="611" spans="1:40" x14ac:dyDescent="0.25">
      <c r="A611" s="259">
        <v>2021110</v>
      </c>
      <c r="B611" s="256">
        <v>44385</v>
      </c>
      <c r="C611" s="257">
        <v>2021</v>
      </c>
      <c r="D611" s="267" t="s">
        <v>1084</v>
      </c>
      <c r="E611" s="259" t="s">
        <v>12</v>
      </c>
      <c r="F611" s="259" t="s">
        <v>915</v>
      </c>
      <c r="G611" s="260" t="s">
        <v>1085</v>
      </c>
      <c r="H611" s="261" t="s">
        <v>65</v>
      </c>
      <c r="I611" s="260" t="s">
        <v>928</v>
      </c>
      <c r="J611" s="266" t="s">
        <v>17</v>
      </c>
      <c r="K611" s="2"/>
      <c r="R611" s="106">
        <v>2020</v>
      </c>
      <c r="S611" s="208">
        <f>COUNTIF($E$533:$E$577, "Drone")</f>
        <v>26</v>
      </c>
      <c r="T611" s="208">
        <f>COUNTIF($E$533:$E$577, "Model Aircraft")</f>
        <v>2</v>
      </c>
      <c r="U611" s="208">
        <f>COUNTIF($E$533:$E$577, "Balloon")</f>
        <v>2</v>
      </c>
      <c r="V611" s="208">
        <f>COUNTIF($E$533:$E$577, "Unknown")</f>
        <v>14</v>
      </c>
      <c r="W611" s="208">
        <f>COUNTIF($E$533:$E$577, "Kite")</f>
        <v>1</v>
      </c>
      <c r="X611" s="104">
        <f>SUM(S611:W611)</f>
        <v>45</v>
      </c>
      <c r="AI611" s="106">
        <v>2020</v>
      </c>
      <c r="AJ611" s="264">
        <f>S611/$X$611</f>
        <v>0.57777777777777772</v>
      </c>
      <c r="AK611" s="264">
        <f>T611/$X$611</f>
        <v>4.4444444444444446E-2</v>
      </c>
      <c r="AL611" s="264">
        <f>U611/$X$611</f>
        <v>4.4444444444444446E-2</v>
      </c>
      <c r="AM611" s="264">
        <f>V611/$X$611</f>
        <v>0.31111111111111112</v>
      </c>
      <c r="AN611" s="264">
        <f>W611/$X$611</f>
        <v>2.2222222222222223E-2</v>
      </c>
    </row>
    <row r="612" spans="1:40" x14ac:dyDescent="0.25">
      <c r="A612" s="259">
        <v>2021111</v>
      </c>
      <c r="B612" s="256">
        <v>44384</v>
      </c>
      <c r="C612" s="257">
        <v>2021</v>
      </c>
      <c r="D612" s="267" t="s">
        <v>1045</v>
      </c>
      <c r="E612" s="259" t="s">
        <v>12</v>
      </c>
      <c r="F612" s="259" t="s">
        <v>1086</v>
      </c>
      <c r="G612" s="260" t="s">
        <v>1087</v>
      </c>
      <c r="H612" s="261" t="s">
        <v>177</v>
      </c>
      <c r="I612" s="260" t="s">
        <v>1088</v>
      </c>
      <c r="J612" s="266" t="s">
        <v>17</v>
      </c>
      <c r="K612" s="2"/>
      <c r="R612" s="106">
        <v>2021</v>
      </c>
      <c r="S612" s="208">
        <f>COUNTIF($E$578:$E$5057, "Drone")</f>
        <v>46</v>
      </c>
      <c r="T612" s="208">
        <f>COUNTIF($E$578:$E$5057, "Model Aircraft")</f>
        <v>0</v>
      </c>
      <c r="U612" s="208">
        <f>COUNTIF($E$578:$E$5057, "Balloon")</f>
        <v>7</v>
      </c>
      <c r="V612" s="208">
        <f>COUNTIF($E$578:$E$5057, "Unknown")</f>
        <v>21</v>
      </c>
      <c r="W612" s="208">
        <f>COUNTIF($E$578:$E$5057, "Kite")</f>
        <v>0</v>
      </c>
      <c r="X612" s="104">
        <f>SUM(S612:W612)</f>
        <v>74</v>
      </c>
      <c r="AI612" s="106">
        <v>2021</v>
      </c>
      <c r="AJ612" s="264">
        <f>S612/$X$612</f>
        <v>0.6216216216216216</v>
      </c>
      <c r="AK612" s="264">
        <f>T612/$X$611</f>
        <v>0</v>
      </c>
      <c r="AL612" s="264">
        <f>U612/$X$611</f>
        <v>0.15555555555555556</v>
      </c>
      <c r="AM612" s="264">
        <f>V612/$X$612</f>
        <v>0.28378378378378377</v>
      </c>
      <c r="AN612" s="264">
        <f>W612/$X$611</f>
        <v>0</v>
      </c>
    </row>
    <row r="613" spans="1:40" x14ac:dyDescent="0.25">
      <c r="A613" s="259">
        <v>2021116</v>
      </c>
      <c r="B613" s="256">
        <v>44391</v>
      </c>
      <c r="C613" s="257">
        <v>2021</v>
      </c>
      <c r="D613" s="339" t="s">
        <v>12</v>
      </c>
      <c r="E613" s="259" t="s">
        <v>12</v>
      </c>
      <c r="F613" s="259" t="s">
        <v>1089</v>
      </c>
      <c r="G613" s="260" t="s">
        <v>1090</v>
      </c>
      <c r="H613" s="261" t="s">
        <v>1091</v>
      </c>
      <c r="I613" s="260" t="s">
        <v>1092</v>
      </c>
      <c r="J613" s="266" t="s">
        <v>39</v>
      </c>
      <c r="K613" s="2"/>
    </row>
    <row r="614" spans="1:40" x14ac:dyDescent="0.25">
      <c r="A614" s="259">
        <v>2021130</v>
      </c>
      <c r="B614" s="256">
        <v>44398</v>
      </c>
      <c r="C614" s="257">
        <v>2021</v>
      </c>
      <c r="D614" s="339" t="s">
        <v>28</v>
      </c>
      <c r="E614" s="259" t="s">
        <v>12</v>
      </c>
      <c r="F614" s="259"/>
      <c r="G614" s="260"/>
      <c r="H614" s="261"/>
      <c r="I614" s="260"/>
      <c r="J614" s="266"/>
      <c r="K614" s="2"/>
    </row>
    <row r="615" spans="1:40" x14ac:dyDescent="0.25">
      <c r="A615" s="259">
        <v>2021134</v>
      </c>
      <c r="B615" s="256">
        <v>44409</v>
      </c>
      <c r="C615" s="257">
        <v>2021</v>
      </c>
      <c r="D615" s="267" t="s">
        <v>226</v>
      </c>
      <c r="E615" s="259" t="s">
        <v>12</v>
      </c>
      <c r="F615" s="259" t="s">
        <v>929</v>
      </c>
      <c r="G615" s="260" t="s">
        <v>1093</v>
      </c>
      <c r="H615" s="261" t="s">
        <v>725</v>
      </c>
      <c r="I615" s="260" t="s">
        <v>928</v>
      </c>
      <c r="J615" s="266" t="s">
        <v>17</v>
      </c>
      <c r="K615" s="2"/>
    </row>
    <row r="616" spans="1:40" x14ac:dyDescent="0.25">
      <c r="A616" s="259">
        <v>2021138</v>
      </c>
      <c r="B616" s="256">
        <v>44410</v>
      </c>
      <c r="C616" s="257">
        <v>2021</v>
      </c>
      <c r="D616" s="267" t="s">
        <v>62</v>
      </c>
      <c r="E616" s="259" t="s">
        <v>12</v>
      </c>
      <c r="F616" s="259" t="s">
        <v>1075</v>
      </c>
      <c r="G616" s="260" t="s">
        <v>947</v>
      </c>
      <c r="H616" s="261" t="s">
        <v>121</v>
      </c>
      <c r="I616" s="260" t="s">
        <v>1094</v>
      </c>
      <c r="J616" s="266" t="s">
        <v>90</v>
      </c>
      <c r="K616" s="2"/>
    </row>
    <row r="617" spans="1:40" x14ac:dyDescent="0.25">
      <c r="A617" s="259">
        <v>2021140</v>
      </c>
      <c r="B617" s="256">
        <v>44402</v>
      </c>
      <c r="C617" s="257">
        <v>2021</v>
      </c>
      <c r="D617" s="267" t="s">
        <v>51</v>
      </c>
      <c r="E617" s="259" t="s">
        <v>22</v>
      </c>
      <c r="F617" s="259" t="s">
        <v>1075</v>
      </c>
      <c r="G617" s="260" t="s">
        <v>947</v>
      </c>
      <c r="H617" s="261" t="s">
        <v>140</v>
      </c>
      <c r="I617" s="260" t="s">
        <v>1053</v>
      </c>
      <c r="J617" s="266" t="s">
        <v>17</v>
      </c>
      <c r="K617" s="2"/>
    </row>
    <row r="618" spans="1:40" x14ac:dyDescent="0.25">
      <c r="A618" s="259">
        <v>2021149</v>
      </c>
      <c r="B618" s="256">
        <v>44422</v>
      </c>
      <c r="C618" s="257">
        <v>2021</v>
      </c>
      <c r="D618" s="267" t="s">
        <v>1095</v>
      </c>
      <c r="E618" s="259" t="s">
        <v>12</v>
      </c>
      <c r="F618" s="259" t="s">
        <v>1096</v>
      </c>
      <c r="G618" s="260" t="s">
        <v>1097</v>
      </c>
      <c r="H618" s="261" t="s">
        <v>145</v>
      </c>
      <c r="I618" s="260" t="s">
        <v>968</v>
      </c>
      <c r="J618" s="266" t="s">
        <v>17</v>
      </c>
      <c r="K618" s="2"/>
    </row>
    <row r="619" spans="1:40" x14ac:dyDescent="0.25">
      <c r="A619" s="259">
        <v>2021151</v>
      </c>
      <c r="B619" s="256">
        <v>44424</v>
      </c>
      <c r="C619" s="257">
        <v>2021</v>
      </c>
      <c r="D619" s="267" t="s">
        <v>564</v>
      </c>
      <c r="E619" s="259" t="s">
        <v>12</v>
      </c>
      <c r="F619" s="259" t="s">
        <v>1098</v>
      </c>
      <c r="G619" s="260" t="s">
        <v>1099</v>
      </c>
      <c r="H619" s="261" t="s">
        <v>37</v>
      </c>
      <c r="I619" s="260" t="s">
        <v>1092</v>
      </c>
      <c r="J619" s="266" t="s">
        <v>17</v>
      </c>
      <c r="K619" s="2"/>
    </row>
    <row r="620" spans="1:40" x14ac:dyDescent="0.25">
      <c r="A620" s="259">
        <v>2021154</v>
      </c>
      <c r="B620" s="256">
        <v>44420</v>
      </c>
      <c r="C620" s="257">
        <v>2021</v>
      </c>
      <c r="D620" s="267" t="s">
        <v>1144</v>
      </c>
      <c r="E620" s="259" t="s">
        <v>12</v>
      </c>
      <c r="F620" s="259" t="s">
        <v>1145</v>
      </c>
      <c r="G620" s="260" t="s">
        <v>1146</v>
      </c>
      <c r="H620" s="261" t="s">
        <v>121</v>
      </c>
      <c r="I620" s="260" t="s">
        <v>968</v>
      </c>
      <c r="J620" s="266" t="s">
        <v>39</v>
      </c>
      <c r="K620" s="2"/>
    </row>
    <row r="621" spans="1:40" x14ac:dyDescent="0.25">
      <c r="A621" s="259">
        <v>2021155</v>
      </c>
      <c r="B621" s="256">
        <v>44428</v>
      </c>
      <c r="C621" s="257">
        <v>2021</v>
      </c>
      <c r="D621" s="267" t="s">
        <v>62</v>
      </c>
      <c r="E621" s="259" t="s">
        <v>22</v>
      </c>
      <c r="F621" s="259" t="s">
        <v>1147</v>
      </c>
      <c r="G621" s="260" t="s">
        <v>1022</v>
      </c>
      <c r="H621" s="261" t="s">
        <v>1148</v>
      </c>
      <c r="I621" s="260" t="s">
        <v>928</v>
      </c>
      <c r="J621" s="266" t="s">
        <v>17</v>
      </c>
      <c r="K621" s="2"/>
    </row>
    <row r="622" spans="1:40" x14ac:dyDescent="0.25">
      <c r="A622" s="107">
        <v>2021156</v>
      </c>
      <c r="B622" s="108">
        <v>44419</v>
      </c>
      <c r="C622" s="257">
        <v>2021</v>
      </c>
      <c r="D622" s="162" t="s">
        <v>319</v>
      </c>
      <c r="E622" s="107" t="s">
        <v>12</v>
      </c>
      <c r="F622" s="259"/>
      <c r="G622" s="260"/>
      <c r="H622" s="261"/>
      <c r="I622" s="260"/>
      <c r="J622" s="266"/>
      <c r="K622" s="2"/>
    </row>
    <row r="623" spans="1:40" x14ac:dyDescent="0.25">
      <c r="A623" s="259">
        <v>2021158</v>
      </c>
      <c r="B623" s="256">
        <v>44429</v>
      </c>
      <c r="C623" s="257">
        <v>2021</v>
      </c>
      <c r="D623" s="258" t="s">
        <v>62</v>
      </c>
      <c r="E623" s="259" t="s">
        <v>12</v>
      </c>
      <c r="F623" s="259" t="s">
        <v>1149</v>
      </c>
      <c r="G623" s="260" t="s">
        <v>1008</v>
      </c>
      <c r="H623" s="261" t="s">
        <v>386</v>
      </c>
      <c r="I623" s="260" t="s">
        <v>928</v>
      </c>
      <c r="J623" s="266" t="s">
        <v>90</v>
      </c>
      <c r="K623" s="2"/>
    </row>
    <row r="624" spans="1:40" x14ac:dyDescent="0.25">
      <c r="A624" s="259">
        <v>2021162</v>
      </c>
      <c r="B624" s="256">
        <v>44436</v>
      </c>
      <c r="C624" s="257">
        <v>2021</v>
      </c>
      <c r="D624" s="258" t="s">
        <v>51</v>
      </c>
      <c r="E624" s="259" t="s">
        <v>12</v>
      </c>
      <c r="F624" s="259" t="s">
        <v>1150</v>
      </c>
      <c r="G624" s="260" t="s">
        <v>1151</v>
      </c>
      <c r="H624" s="261" t="s">
        <v>15</v>
      </c>
      <c r="I624" s="260" t="s">
        <v>1152</v>
      </c>
      <c r="J624" s="266" t="s">
        <v>90</v>
      </c>
      <c r="K624" s="2"/>
    </row>
    <row r="625" spans="1:11" x14ac:dyDescent="0.25">
      <c r="A625" s="259">
        <v>2021168</v>
      </c>
      <c r="B625" s="256">
        <v>44436</v>
      </c>
      <c r="C625" s="257">
        <v>2021</v>
      </c>
      <c r="D625" s="258" t="s">
        <v>51</v>
      </c>
      <c r="E625" s="259" t="s">
        <v>52</v>
      </c>
      <c r="F625" s="259" t="s">
        <v>1153</v>
      </c>
      <c r="G625" s="260" t="s">
        <v>1154</v>
      </c>
      <c r="H625" s="261" t="s">
        <v>25</v>
      </c>
      <c r="I625" s="260" t="s">
        <v>1155</v>
      </c>
      <c r="J625" s="266" t="s">
        <v>90</v>
      </c>
      <c r="K625" s="2"/>
    </row>
    <row r="626" spans="1:11" x14ac:dyDescent="0.25">
      <c r="A626" s="259">
        <v>2021171</v>
      </c>
      <c r="B626" s="256">
        <v>44444</v>
      </c>
      <c r="C626" s="257">
        <v>2021</v>
      </c>
      <c r="D626" s="258" t="s">
        <v>51</v>
      </c>
      <c r="E626" s="259" t="s">
        <v>12</v>
      </c>
      <c r="F626" s="259" t="s">
        <v>1156</v>
      </c>
      <c r="G626" s="260" t="s">
        <v>1157</v>
      </c>
      <c r="H626" s="261" t="s">
        <v>1158</v>
      </c>
      <c r="I626" s="260" t="s">
        <v>1159</v>
      </c>
      <c r="J626" s="266" t="s">
        <v>90</v>
      </c>
      <c r="K626" s="2"/>
    </row>
    <row r="627" spans="1:11" x14ac:dyDescent="0.25">
      <c r="A627" s="259">
        <v>2021176</v>
      </c>
      <c r="B627" s="256">
        <v>44421</v>
      </c>
      <c r="C627" s="257">
        <v>2021</v>
      </c>
      <c r="D627" s="258" t="s">
        <v>21</v>
      </c>
      <c r="E627" s="259" t="s">
        <v>52</v>
      </c>
      <c r="F627" s="259" t="s">
        <v>1160</v>
      </c>
      <c r="G627" s="260" t="s">
        <v>1161</v>
      </c>
      <c r="H627" s="261" t="s">
        <v>478</v>
      </c>
      <c r="I627" s="260" t="s">
        <v>1053</v>
      </c>
      <c r="J627" s="266" t="s">
        <v>90</v>
      </c>
      <c r="K627" s="2"/>
    </row>
    <row r="628" spans="1:11" x14ac:dyDescent="0.25">
      <c r="A628" s="259">
        <v>2021179</v>
      </c>
      <c r="B628" s="256">
        <v>44448</v>
      </c>
      <c r="C628" s="257">
        <v>2021</v>
      </c>
      <c r="D628" s="258" t="s">
        <v>51</v>
      </c>
      <c r="E628" s="259" t="s">
        <v>22</v>
      </c>
      <c r="F628" s="259" t="s">
        <v>1162</v>
      </c>
      <c r="G628" s="260" t="s">
        <v>1163</v>
      </c>
      <c r="H628" s="261" t="s">
        <v>65</v>
      </c>
      <c r="I628" s="260" t="s">
        <v>952</v>
      </c>
      <c r="J628" s="266" t="s">
        <v>17</v>
      </c>
      <c r="K628" s="2"/>
    </row>
    <row r="629" spans="1:11" x14ac:dyDescent="0.25">
      <c r="A629" s="259">
        <v>2021180</v>
      </c>
      <c r="B629" s="256">
        <v>44452</v>
      </c>
      <c r="C629" s="257">
        <v>2021</v>
      </c>
      <c r="D629" s="258" t="s">
        <v>51</v>
      </c>
      <c r="E629" s="259" t="s">
        <v>22</v>
      </c>
      <c r="F629" s="259" t="s">
        <v>1034</v>
      </c>
      <c r="G629" s="260" t="s">
        <v>973</v>
      </c>
      <c r="H629" s="261" t="s">
        <v>345</v>
      </c>
      <c r="I629" s="260" t="s">
        <v>952</v>
      </c>
      <c r="J629" s="266" t="s">
        <v>90</v>
      </c>
      <c r="K629" s="2"/>
    </row>
    <row r="630" spans="1:11" x14ac:dyDescent="0.25">
      <c r="A630" s="259">
        <v>2021183</v>
      </c>
      <c r="B630" s="256">
        <v>44449</v>
      </c>
      <c r="C630" s="257">
        <v>2021</v>
      </c>
      <c r="D630" s="258" t="s">
        <v>810</v>
      </c>
      <c r="E630" s="259" t="s">
        <v>12</v>
      </c>
      <c r="F630" s="259" t="s">
        <v>1164</v>
      </c>
      <c r="G630" s="260" t="s">
        <v>1165</v>
      </c>
      <c r="H630" s="261" t="s">
        <v>293</v>
      </c>
      <c r="I630" s="260" t="s">
        <v>968</v>
      </c>
      <c r="J630" s="266" t="s">
        <v>90</v>
      </c>
      <c r="K630" s="2"/>
    </row>
    <row r="631" spans="1:11" x14ac:dyDescent="0.25">
      <c r="A631" s="259">
        <v>2021195</v>
      </c>
      <c r="B631" s="256">
        <v>44455</v>
      </c>
      <c r="C631" s="257">
        <v>2021</v>
      </c>
      <c r="D631" s="258" t="s">
        <v>21</v>
      </c>
      <c r="E631" s="259" t="s">
        <v>22</v>
      </c>
      <c r="F631" s="259" t="s">
        <v>943</v>
      </c>
      <c r="G631" s="260" t="s">
        <v>1168</v>
      </c>
      <c r="H631" s="261" t="s">
        <v>132</v>
      </c>
      <c r="I631" s="260" t="s">
        <v>914</v>
      </c>
      <c r="J631" s="266" t="s">
        <v>39</v>
      </c>
      <c r="K631" s="2"/>
    </row>
    <row r="632" spans="1:11" x14ac:dyDescent="0.25">
      <c r="A632" s="259">
        <v>2021196</v>
      </c>
      <c r="B632" s="256">
        <v>44437</v>
      </c>
      <c r="C632" s="257">
        <v>2021</v>
      </c>
      <c r="D632" s="258" t="s">
        <v>62</v>
      </c>
      <c r="E632" s="259" t="s">
        <v>12</v>
      </c>
      <c r="F632" s="259" t="s">
        <v>912</v>
      </c>
      <c r="G632" s="260" t="s">
        <v>1169</v>
      </c>
      <c r="H632" s="261" t="s">
        <v>98</v>
      </c>
      <c r="I632" s="260" t="s">
        <v>914</v>
      </c>
      <c r="J632" s="266" t="s">
        <v>90</v>
      </c>
      <c r="K632" s="2"/>
    </row>
    <row r="633" spans="1:11" x14ac:dyDescent="0.25">
      <c r="A633" s="259">
        <v>2021198</v>
      </c>
      <c r="B633" s="256">
        <v>44466</v>
      </c>
      <c r="C633" s="257">
        <v>2021</v>
      </c>
      <c r="D633" s="258" t="s">
        <v>471</v>
      </c>
      <c r="E633" s="259" t="s">
        <v>22</v>
      </c>
      <c r="F633" s="259" t="s">
        <v>1170</v>
      </c>
      <c r="G633" s="260" t="s">
        <v>1055</v>
      </c>
      <c r="H633" s="261" t="s">
        <v>330</v>
      </c>
      <c r="I633" s="260" t="s">
        <v>968</v>
      </c>
      <c r="J633" s="266" t="s">
        <v>17</v>
      </c>
      <c r="K633" s="2"/>
    </row>
    <row r="634" spans="1:11" x14ac:dyDescent="0.25">
      <c r="A634" s="259">
        <v>2021200</v>
      </c>
      <c r="B634" s="256">
        <v>44468</v>
      </c>
      <c r="C634" s="257">
        <v>2021</v>
      </c>
      <c r="D634" s="258" t="s">
        <v>118</v>
      </c>
      <c r="E634" s="259" t="s">
        <v>12</v>
      </c>
      <c r="F634" s="259" t="s">
        <v>1171</v>
      </c>
      <c r="G634" s="260" t="s">
        <v>1172</v>
      </c>
      <c r="H634" s="261" t="s">
        <v>140</v>
      </c>
      <c r="I634" s="260" t="s">
        <v>968</v>
      </c>
      <c r="J634" s="266" t="s">
        <v>17</v>
      </c>
      <c r="K634" s="2"/>
    </row>
    <row r="635" spans="1:11" x14ac:dyDescent="0.25">
      <c r="A635" s="259">
        <v>2021203</v>
      </c>
      <c r="B635" s="256">
        <v>44451</v>
      </c>
      <c r="C635" s="257">
        <v>2021</v>
      </c>
      <c r="D635" s="162" t="s">
        <v>1167</v>
      </c>
      <c r="E635" s="259" t="s">
        <v>12</v>
      </c>
      <c r="F635" s="259"/>
      <c r="G635" s="260"/>
      <c r="H635" s="261"/>
      <c r="I635" s="260"/>
      <c r="J635" s="266"/>
      <c r="K635" s="2"/>
    </row>
    <row r="636" spans="1:11" x14ac:dyDescent="0.25">
      <c r="A636" s="259">
        <v>2021204</v>
      </c>
      <c r="B636" s="256">
        <v>44476</v>
      </c>
      <c r="C636" s="257">
        <v>2021</v>
      </c>
      <c r="D636" s="258" t="s">
        <v>1166</v>
      </c>
      <c r="E636" s="259" t="s">
        <v>12</v>
      </c>
      <c r="F636" s="259" t="s">
        <v>1173</v>
      </c>
      <c r="G636" s="260" t="s">
        <v>933</v>
      </c>
      <c r="H636" s="261" t="s">
        <v>318</v>
      </c>
      <c r="I636" s="260" t="s">
        <v>968</v>
      </c>
      <c r="J636" s="266" t="s">
        <v>90</v>
      </c>
      <c r="K636" s="2"/>
    </row>
    <row r="637" spans="1:11" x14ac:dyDescent="0.25">
      <c r="A637" s="249">
        <v>2021205</v>
      </c>
      <c r="B637" s="250">
        <v>44459</v>
      </c>
      <c r="C637" s="251">
        <v>2021</v>
      </c>
      <c r="D637" s="252" t="s">
        <v>1196</v>
      </c>
      <c r="E637" s="249" t="s">
        <v>22</v>
      </c>
      <c r="F637" s="249"/>
      <c r="G637" s="253"/>
      <c r="H637" s="254"/>
      <c r="I637" s="253"/>
      <c r="J637" s="262"/>
      <c r="K637" s="2"/>
    </row>
    <row r="638" spans="1:11" x14ac:dyDescent="0.25">
      <c r="A638" s="259">
        <v>2021207</v>
      </c>
      <c r="B638" s="256">
        <v>44451</v>
      </c>
      <c r="C638" s="257">
        <v>2021</v>
      </c>
      <c r="D638" s="258" t="s">
        <v>130</v>
      </c>
      <c r="E638" s="259" t="s">
        <v>12</v>
      </c>
      <c r="F638" s="259" t="s">
        <v>946</v>
      </c>
      <c r="G638" s="260" t="s">
        <v>947</v>
      </c>
      <c r="H638" s="261" t="s">
        <v>293</v>
      </c>
      <c r="I638" s="260" t="s">
        <v>948</v>
      </c>
      <c r="J638" s="266" t="s">
        <v>39</v>
      </c>
      <c r="K638" s="2"/>
    </row>
    <row r="639" spans="1:11" x14ac:dyDescent="0.25">
      <c r="A639" s="259">
        <v>2021210</v>
      </c>
      <c r="B639" s="256">
        <v>44476</v>
      </c>
      <c r="C639" s="257">
        <v>2021</v>
      </c>
      <c r="D639" s="339" t="s">
        <v>1028</v>
      </c>
      <c r="E639" s="259" t="s">
        <v>12</v>
      </c>
      <c r="F639" s="259"/>
      <c r="G639" s="260"/>
      <c r="H639" s="261"/>
      <c r="I639" s="260"/>
      <c r="J639" s="266"/>
      <c r="K639" s="2"/>
    </row>
    <row r="640" spans="1:11" x14ac:dyDescent="0.25">
      <c r="A640" s="259">
        <v>2021214</v>
      </c>
      <c r="B640" s="256">
        <v>44477</v>
      </c>
      <c r="C640" s="257">
        <v>2021</v>
      </c>
      <c r="D640" s="258" t="s">
        <v>62</v>
      </c>
      <c r="E640" s="259" t="s">
        <v>12</v>
      </c>
      <c r="F640" s="259" t="s">
        <v>1174</v>
      </c>
      <c r="G640" s="260" t="s">
        <v>1022</v>
      </c>
      <c r="H640" s="261" t="s">
        <v>65</v>
      </c>
      <c r="I640" s="260" t="s">
        <v>928</v>
      </c>
      <c r="J640" s="266" t="s">
        <v>90</v>
      </c>
      <c r="K640" s="2"/>
    </row>
    <row r="641" spans="1:11" x14ac:dyDescent="0.25">
      <c r="A641" s="259">
        <v>2021215</v>
      </c>
      <c r="B641" s="256">
        <v>44479</v>
      </c>
      <c r="C641" s="257">
        <v>2021</v>
      </c>
      <c r="D641" s="258" t="s">
        <v>51</v>
      </c>
      <c r="E641" s="259" t="s">
        <v>12</v>
      </c>
      <c r="F641" s="259" t="s">
        <v>1175</v>
      </c>
      <c r="G641" s="260" t="s">
        <v>1176</v>
      </c>
      <c r="H641" s="261" t="s">
        <v>772</v>
      </c>
      <c r="I641" s="260" t="s">
        <v>938</v>
      </c>
      <c r="J641" s="266" t="s">
        <v>39</v>
      </c>
      <c r="K641" s="2"/>
    </row>
    <row r="642" spans="1:11" x14ac:dyDescent="0.25">
      <c r="A642" s="259">
        <v>2021216</v>
      </c>
      <c r="B642" s="256">
        <v>44480</v>
      </c>
      <c r="C642" s="257">
        <v>2021</v>
      </c>
      <c r="D642" s="258" t="s">
        <v>51</v>
      </c>
      <c r="E642" s="259" t="s">
        <v>52</v>
      </c>
      <c r="F642" s="259" t="s">
        <v>1177</v>
      </c>
      <c r="G642" s="260" t="s">
        <v>1154</v>
      </c>
      <c r="H642" s="261" t="s">
        <v>1178</v>
      </c>
      <c r="I642" s="260" t="s">
        <v>1179</v>
      </c>
      <c r="J642" s="266" t="s">
        <v>17</v>
      </c>
      <c r="K642" s="2"/>
    </row>
    <row r="643" spans="1:11" x14ac:dyDescent="0.25">
      <c r="A643" s="249">
        <v>2021219</v>
      </c>
      <c r="B643" s="250">
        <v>44491</v>
      </c>
      <c r="C643" s="251">
        <v>2021</v>
      </c>
      <c r="D643" s="252" t="s">
        <v>21</v>
      </c>
      <c r="E643" s="249" t="s">
        <v>12</v>
      </c>
      <c r="F643" s="249" t="s">
        <v>920</v>
      </c>
      <c r="G643" s="253" t="s">
        <v>1184</v>
      </c>
      <c r="H643" s="254" t="s">
        <v>272</v>
      </c>
      <c r="I643" s="253" t="s">
        <v>1185</v>
      </c>
      <c r="J643" s="262" t="s">
        <v>39</v>
      </c>
      <c r="K643" s="2"/>
    </row>
    <row r="644" spans="1:11" x14ac:dyDescent="0.25">
      <c r="A644" s="249">
        <v>2021221</v>
      </c>
      <c r="B644" s="250">
        <v>44492</v>
      </c>
      <c r="C644" s="251">
        <v>2021</v>
      </c>
      <c r="D644" s="252" t="s">
        <v>817</v>
      </c>
      <c r="E644" s="249" t="s">
        <v>22</v>
      </c>
      <c r="F644" s="249" t="s">
        <v>1186</v>
      </c>
      <c r="G644" s="253" t="s">
        <v>1187</v>
      </c>
      <c r="H644" s="254" t="s">
        <v>124</v>
      </c>
      <c r="I644" s="253" t="s">
        <v>1088</v>
      </c>
      <c r="J644" s="262" t="s">
        <v>39</v>
      </c>
      <c r="K644" s="2"/>
    </row>
    <row r="645" spans="1:11" x14ac:dyDescent="0.25">
      <c r="A645" s="249">
        <v>2021222</v>
      </c>
      <c r="B645" s="250">
        <v>44492</v>
      </c>
      <c r="C645" s="251">
        <v>2021</v>
      </c>
      <c r="D645" s="252" t="s">
        <v>196</v>
      </c>
      <c r="E645" s="249" t="s">
        <v>12</v>
      </c>
      <c r="F645" s="249" t="s">
        <v>1186</v>
      </c>
      <c r="G645" s="253" t="s">
        <v>1187</v>
      </c>
      <c r="H645" s="254" t="s">
        <v>37</v>
      </c>
      <c r="I645" s="253" t="s">
        <v>1088</v>
      </c>
      <c r="J645" s="262" t="s">
        <v>17</v>
      </c>
      <c r="K645" s="2"/>
    </row>
    <row r="646" spans="1:11" x14ac:dyDescent="0.25">
      <c r="A646" s="249">
        <v>2021224</v>
      </c>
      <c r="B646" s="250">
        <v>44495</v>
      </c>
      <c r="C646" s="251">
        <v>2021</v>
      </c>
      <c r="D646" s="252" t="s">
        <v>62</v>
      </c>
      <c r="E646" s="249" t="s">
        <v>12</v>
      </c>
      <c r="F646" s="249" t="s">
        <v>1188</v>
      </c>
      <c r="G646" s="253" t="s">
        <v>1189</v>
      </c>
      <c r="H646" s="254" t="s">
        <v>98</v>
      </c>
      <c r="I646" s="253" t="s">
        <v>1190</v>
      </c>
      <c r="J646" s="262" t="s">
        <v>90</v>
      </c>
      <c r="K646" s="2"/>
    </row>
    <row r="647" spans="1:11" x14ac:dyDescent="0.25">
      <c r="A647" s="249">
        <v>2021226</v>
      </c>
      <c r="B647" s="250">
        <v>44504</v>
      </c>
      <c r="C647" s="251">
        <v>2021</v>
      </c>
      <c r="D647" s="252" t="s">
        <v>1191</v>
      </c>
      <c r="E647" s="249" t="s">
        <v>12</v>
      </c>
      <c r="F647" s="249" t="s">
        <v>1192</v>
      </c>
      <c r="G647" s="253" t="s">
        <v>933</v>
      </c>
      <c r="H647" s="254" t="s">
        <v>128</v>
      </c>
      <c r="I647" s="253" t="s">
        <v>968</v>
      </c>
      <c r="J647" s="262" t="s">
        <v>39</v>
      </c>
      <c r="K647" s="2"/>
    </row>
    <row r="648" spans="1:11" x14ac:dyDescent="0.25">
      <c r="A648" s="340">
        <v>2021229</v>
      </c>
      <c r="B648" s="341">
        <v>44505</v>
      </c>
      <c r="C648" s="342">
        <v>2021</v>
      </c>
      <c r="D648" s="343" t="s">
        <v>608</v>
      </c>
      <c r="E648" s="340" t="s">
        <v>22</v>
      </c>
      <c r="F648" s="249" t="s">
        <v>1193</v>
      </c>
      <c r="G648" s="253" t="s">
        <v>1183</v>
      </c>
      <c r="H648" s="254" t="s">
        <v>145</v>
      </c>
      <c r="I648" s="253" t="s">
        <v>968</v>
      </c>
      <c r="J648" s="262" t="s">
        <v>50</v>
      </c>
      <c r="K648" s="2"/>
    </row>
    <row r="649" spans="1:11" x14ac:dyDescent="0.25">
      <c r="A649" s="340">
        <v>2021232</v>
      </c>
      <c r="B649" s="341">
        <v>44505</v>
      </c>
      <c r="C649" s="342">
        <v>2021</v>
      </c>
      <c r="D649" s="343" t="s">
        <v>611</v>
      </c>
      <c r="E649" s="340" t="s">
        <v>22</v>
      </c>
      <c r="F649" s="249"/>
      <c r="G649" s="253"/>
      <c r="H649" s="254"/>
      <c r="I649" s="253"/>
      <c r="J649" s="262"/>
      <c r="K649" s="2"/>
    </row>
    <row r="650" spans="1:11" x14ac:dyDescent="0.25">
      <c r="A650" s="249">
        <v>2021238</v>
      </c>
      <c r="B650" s="250">
        <v>44529</v>
      </c>
      <c r="C650" s="251">
        <v>2021</v>
      </c>
      <c r="D650" s="252" t="s">
        <v>1194</v>
      </c>
      <c r="E650" s="249" t="s">
        <v>22</v>
      </c>
      <c r="F650" s="249"/>
      <c r="G650" s="253"/>
      <c r="H650" s="254"/>
      <c r="I650" s="253"/>
      <c r="J650" s="262"/>
      <c r="K650" s="2"/>
    </row>
    <row r="651" spans="1:11" x14ac:dyDescent="0.25">
      <c r="A651" s="249">
        <v>2021240</v>
      </c>
      <c r="B651" s="250">
        <v>44455</v>
      </c>
      <c r="C651" s="251">
        <v>2021</v>
      </c>
      <c r="D651" s="252" t="s">
        <v>1195</v>
      </c>
      <c r="E651" s="249" t="s">
        <v>22</v>
      </c>
      <c r="F651" s="249"/>
      <c r="G651" s="253"/>
      <c r="H651" s="254"/>
      <c r="I651" s="253"/>
      <c r="J651" s="262"/>
      <c r="K651" s="2"/>
    </row>
    <row r="652" spans="1:11" x14ac:dyDescent="0.25">
      <c r="A652" s="249"/>
      <c r="B652" s="250"/>
      <c r="C652" s="251"/>
      <c r="D652" s="252"/>
      <c r="E652" s="249"/>
      <c r="F652" s="249"/>
      <c r="G652" s="253"/>
      <c r="H652" s="254"/>
      <c r="I652" s="253"/>
      <c r="J652" s="262"/>
      <c r="K652" s="2"/>
    </row>
    <row r="653" spans="1:11" ht="15.75" thickBot="1" x14ac:dyDescent="0.3">
      <c r="A653" s="249"/>
      <c r="B653" s="250"/>
      <c r="C653" s="251"/>
      <c r="D653" s="252"/>
      <c r="E653" s="249"/>
      <c r="F653" s="249"/>
      <c r="G653" s="253"/>
      <c r="H653" s="254"/>
      <c r="I653" s="253"/>
      <c r="J653" s="262"/>
      <c r="K653" s="2"/>
    </row>
    <row r="654" spans="1:11" ht="19.5" thickBot="1" x14ac:dyDescent="0.35">
      <c r="A654" s="245" t="s">
        <v>1100</v>
      </c>
      <c r="B654" s="246"/>
      <c r="C654" s="246"/>
      <c r="D654" s="246"/>
      <c r="E654" s="246"/>
      <c r="F654" s="246"/>
      <c r="G654" s="246"/>
      <c r="H654" s="246"/>
      <c r="I654" s="246"/>
      <c r="J654" s="247"/>
      <c r="K654" s="2"/>
    </row>
    <row r="655" spans="1:11" x14ac:dyDescent="0.25">
      <c r="A655" s="230"/>
      <c r="B655" s="231"/>
      <c r="C655" s="232"/>
      <c r="D655" s="233"/>
      <c r="E655" s="230"/>
      <c r="F655" s="230"/>
      <c r="G655" s="230"/>
      <c r="H655" s="234"/>
      <c r="I655" s="230"/>
      <c r="J655" s="207"/>
      <c r="K655" s="235"/>
    </row>
    <row r="656" spans="1:11" x14ac:dyDescent="0.25">
      <c r="A656" s="230"/>
      <c r="B656" s="231"/>
      <c r="C656" s="232"/>
      <c r="D656" s="233"/>
      <c r="E656" s="230"/>
      <c r="F656" s="230"/>
      <c r="G656" s="205"/>
      <c r="H656" s="206"/>
      <c r="I656" s="205"/>
      <c r="J656" s="207"/>
      <c r="K656" s="235"/>
    </row>
    <row r="657" spans="1:40" x14ac:dyDescent="0.25">
      <c r="A657" s="230"/>
      <c r="B657" s="231"/>
      <c r="C657" s="232"/>
      <c r="D657" s="233"/>
      <c r="E657" s="230"/>
      <c r="F657" s="230"/>
      <c r="G657" s="205"/>
      <c r="H657" s="206"/>
      <c r="I657" s="205"/>
      <c r="J657" s="207"/>
      <c r="K657" s="235"/>
    </row>
    <row r="658" spans="1:40" x14ac:dyDescent="0.25">
      <c r="A658" s="230"/>
      <c r="B658" s="231"/>
      <c r="C658" s="232"/>
      <c r="D658" s="233"/>
      <c r="E658" s="230"/>
      <c r="F658" s="230"/>
      <c r="G658" s="205"/>
      <c r="H658" s="206"/>
      <c r="I658" s="205"/>
      <c r="J658" s="207"/>
      <c r="K658" s="235"/>
    </row>
    <row r="659" spans="1:40" x14ac:dyDescent="0.25">
      <c r="A659" s="230"/>
      <c r="B659" s="231"/>
      <c r="C659" s="232"/>
      <c r="D659" s="233"/>
      <c r="E659" s="230"/>
      <c r="F659" s="230"/>
      <c r="G659" s="205"/>
      <c r="H659" s="206"/>
      <c r="I659" s="205"/>
      <c r="J659" s="207"/>
      <c r="K659" s="235"/>
    </row>
    <row r="660" spans="1:40" x14ac:dyDescent="0.25">
      <c r="A660" s="230"/>
      <c r="B660" s="231"/>
      <c r="C660" s="232"/>
      <c r="D660" s="233"/>
      <c r="E660" s="230"/>
      <c r="F660" s="230"/>
      <c r="G660" s="205"/>
      <c r="H660" s="206"/>
      <c r="I660" s="205"/>
      <c r="J660" s="207"/>
      <c r="K660" s="235"/>
    </row>
    <row r="661" spans="1:40" x14ac:dyDescent="0.25">
      <c r="A661" s="230"/>
      <c r="B661" s="231"/>
      <c r="C661" s="232"/>
      <c r="D661" s="233"/>
      <c r="E661" s="230"/>
      <c r="F661" s="230"/>
      <c r="G661" s="205"/>
      <c r="H661" s="206"/>
      <c r="I661" s="205"/>
      <c r="J661" s="207"/>
      <c r="K661" s="235"/>
    </row>
    <row r="662" spans="1:40" x14ac:dyDescent="0.25">
      <c r="A662" s="230"/>
      <c r="B662" s="231"/>
      <c r="C662" s="232"/>
      <c r="D662" s="233"/>
      <c r="E662" s="230"/>
      <c r="F662" s="230"/>
      <c r="G662" s="205"/>
      <c r="H662" s="206"/>
      <c r="I662" s="205"/>
      <c r="J662" s="207"/>
      <c r="K662" s="235"/>
    </row>
    <row r="663" spans="1:40" x14ac:dyDescent="0.25">
      <c r="A663" s="230"/>
      <c r="B663" s="231"/>
      <c r="C663" s="232"/>
      <c r="D663" s="233"/>
      <c r="E663" s="230"/>
      <c r="F663" s="230"/>
      <c r="G663" s="205"/>
      <c r="H663" s="206"/>
      <c r="I663" s="205"/>
      <c r="J663" s="207"/>
      <c r="K663" s="235"/>
    </row>
    <row r="664" spans="1:40" x14ac:dyDescent="0.25">
      <c r="A664" s="230"/>
      <c r="B664" s="231"/>
      <c r="C664" s="232"/>
      <c r="D664" s="233"/>
      <c r="E664" s="230"/>
      <c r="F664" s="230"/>
      <c r="G664" s="205"/>
      <c r="H664" s="206"/>
      <c r="I664" s="205"/>
      <c r="J664" s="207"/>
      <c r="K664" s="235"/>
    </row>
    <row r="665" spans="1:40" s="203" customFormat="1" x14ac:dyDescent="0.25">
      <c r="A665" s="236"/>
      <c r="B665" s="237"/>
      <c r="C665" s="238"/>
      <c r="D665" s="239"/>
      <c r="E665" s="240"/>
      <c r="F665" s="240"/>
      <c r="G665" s="240"/>
      <c r="H665" s="241"/>
      <c r="I665" s="240"/>
      <c r="J665" s="242"/>
      <c r="K665" s="243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x14ac:dyDescent="0.25">
      <c r="A666" s="230"/>
      <c r="B666" s="231"/>
      <c r="C666" s="232"/>
      <c r="D666" s="233"/>
      <c r="E666" s="230"/>
      <c r="F666" s="230"/>
      <c r="G666" s="230"/>
      <c r="H666" s="234"/>
      <c r="I666" s="230"/>
      <c r="J666" s="207"/>
      <c r="K666" s="244"/>
    </row>
    <row r="667" spans="1:40" x14ac:dyDescent="0.25">
      <c r="A667" s="230"/>
      <c r="B667" s="231"/>
      <c r="C667" s="232"/>
      <c r="D667" s="233"/>
      <c r="E667" s="230"/>
      <c r="F667" s="230"/>
      <c r="G667" s="230"/>
      <c r="H667" s="234"/>
      <c r="I667" s="230"/>
      <c r="J667" s="207"/>
      <c r="K667" s="244"/>
    </row>
    <row r="668" spans="1:40" x14ac:dyDescent="0.25">
      <c r="A668" s="230"/>
      <c r="B668" s="231"/>
      <c r="C668" s="232"/>
      <c r="D668" s="233"/>
      <c r="E668" s="230"/>
      <c r="F668" s="230"/>
      <c r="G668" s="230"/>
      <c r="H668" s="234"/>
      <c r="I668" s="230"/>
      <c r="J668" s="207"/>
      <c r="K668" s="244"/>
    </row>
    <row r="669" spans="1:40" x14ac:dyDescent="0.25">
      <c r="A669" s="230"/>
      <c r="B669" s="231"/>
      <c r="C669" s="232"/>
      <c r="D669" s="233"/>
      <c r="E669" s="230"/>
      <c r="F669" s="205"/>
      <c r="G669" s="230"/>
      <c r="H669" s="234"/>
      <c r="I669" s="230"/>
      <c r="J669" s="207"/>
      <c r="K669" s="244"/>
    </row>
    <row r="670" spans="1:40" x14ac:dyDescent="0.25">
      <c r="F670" s="205"/>
    </row>
    <row r="671" spans="1:40" x14ac:dyDescent="0.25">
      <c r="F671" s="205"/>
    </row>
    <row r="672" spans="1:40" x14ac:dyDescent="0.25">
      <c r="F672" s="205"/>
    </row>
    <row r="702" spans="17:17" x14ac:dyDescent="0.25">
      <c r="Q702" s="2"/>
    </row>
    <row r="703" spans="17:17" x14ac:dyDescent="0.25">
      <c r="Q703" s="2"/>
    </row>
    <row r="704" spans="17:17" x14ac:dyDescent="0.25">
      <c r="Q704" s="2"/>
    </row>
    <row r="705" spans="17:17" x14ac:dyDescent="0.25">
      <c r="Q705" s="2"/>
    </row>
    <row r="706" spans="17:17" x14ac:dyDescent="0.25">
      <c r="Q706" s="2"/>
    </row>
    <row r="707" spans="17:17" x14ac:dyDescent="0.25">
      <c r="Q707" s="2"/>
    </row>
    <row r="708" spans="17:17" x14ac:dyDescent="0.25">
      <c r="Q708" s="2"/>
    </row>
    <row r="709" spans="17:17" x14ac:dyDescent="0.25">
      <c r="Q709" s="2"/>
    </row>
  </sheetData>
  <autoFilter ref="A1:R651" xr:uid="{B95C20F0-17FF-4FF2-A218-0F6D22BC8B0A}">
    <filterColumn colId="1">
      <filters>
        <dateGroupItem year="2021" dateTimeGrouping="year"/>
      </filters>
    </filterColumn>
  </autoFilter>
  <mergeCells count="1">
    <mergeCell ref="AJ603:AN603"/>
  </mergeCells>
  <conditionalFormatting sqref="D15:J35 E37:J43 E45:J54 A15:B35 A13:B13 D13:J13">
    <cfRule type="expression" dxfId="77" priority="117">
      <formula>$D13="W"</formula>
    </cfRule>
  </conditionalFormatting>
  <conditionalFormatting sqref="A15:B36 A13:B13">
    <cfRule type="expression" dxfId="76" priority="113">
      <formula>$D13="S"</formula>
    </cfRule>
    <cfRule type="expression" dxfId="75" priority="114">
      <formula>$D13="R"</formula>
    </cfRule>
    <cfRule type="expression" dxfId="74" priority="115">
      <formula>$D13="P"</formula>
    </cfRule>
    <cfRule type="expression" dxfId="73" priority="116">
      <formula>$D13="K"</formula>
    </cfRule>
  </conditionalFormatting>
  <conditionalFormatting sqref="D13:J13 D15:D19 E13:J19">
    <cfRule type="expression" dxfId="72" priority="110">
      <formula>$M12="J"</formula>
    </cfRule>
    <cfRule type="expression" dxfId="71" priority="111">
      <formula>$M12="M"</formula>
    </cfRule>
    <cfRule type="expression" dxfId="70" priority="112">
      <formula>$M12="C"</formula>
    </cfRule>
  </conditionalFormatting>
  <conditionalFormatting sqref="A36:B36 D36:J36">
    <cfRule type="expression" dxfId="69" priority="109">
      <formula>$D36="W"</formula>
    </cfRule>
  </conditionalFormatting>
  <conditionalFormatting sqref="E14:J14 A14:B14">
    <cfRule type="expression" dxfId="68" priority="119">
      <formula>$E14="W"</formula>
    </cfRule>
  </conditionalFormatting>
  <conditionalFormatting sqref="A14:B14">
    <cfRule type="expression" dxfId="67" priority="125">
      <formula>$E14="S"</formula>
    </cfRule>
    <cfRule type="expression" dxfId="66" priority="126">
      <formula>$E14="R"</formula>
    </cfRule>
    <cfRule type="expression" dxfId="65" priority="127">
      <formula>$E14="P"</formula>
    </cfRule>
    <cfRule type="expression" dxfId="64" priority="128">
      <formula>$E14="K"</formula>
    </cfRule>
  </conditionalFormatting>
  <conditionalFormatting sqref="A37:B43 D37:D43">
    <cfRule type="expression" dxfId="63" priority="101">
      <formula>$D37="W"</formula>
    </cfRule>
  </conditionalFormatting>
  <conditionalFormatting sqref="A37:B43">
    <cfRule type="expression" dxfId="62" priority="97">
      <formula>$D37="S"</formula>
    </cfRule>
    <cfRule type="expression" dxfId="61" priority="98">
      <formula>$D37="R"</formula>
    </cfRule>
    <cfRule type="expression" dxfId="60" priority="99">
      <formula>$D37="P"</formula>
    </cfRule>
    <cfRule type="expression" dxfId="59" priority="100">
      <formula>$D37="K"</formula>
    </cfRule>
  </conditionalFormatting>
  <conditionalFormatting sqref="A45:B54 D45:D54">
    <cfRule type="expression" dxfId="58" priority="93">
      <formula>$D45="W"</formula>
    </cfRule>
  </conditionalFormatting>
  <conditionalFormatting sqref="A45:B54">
    <cfRule type="expression" dxfId="57" priority="89">
      <formula>$D45="S"</formula>
    </cfRule>
    <cfRule type="expression" dxfId="56" priority="90">
      <formula>$D45="R"</formula>
    </cfRule>
    <cfRule type="expression" dxfId="55" priority="91">
      <formula>$D45="P"</formula>
    </cfRule>
    <cfRule type="expression" dxfId="54" priority="92">
      <formula>$D45="K"</formula>
    </cfRule>
  </conditionalFormatting>
  <conditionalFormatting sqref="D51:J61 D28:J48">
    <cfRule type="expression" dxfId="53" priority="132">
      <formula>#REF!="J"</formula>
    </cfRule>
    <cfRule type="expression" dxfId="52" priority="133">
      <formula>#REF!="M"</formula>
    </cfRule>
    <cfRule type="expression" dxfId="51" priority="134">
      <formula>#REF!="C"</formula>
    </cfRule>
  </conditionalFormatting>
  <conditionalFormatting sqref="E55:J61">
    <cfRule type="expression" dxfId="50" priority="85">
      <formula>$D55="W"</formula>
    </cfRule>
  </conditionalFormatting>
  <conditionalFormatting sqref="A55:B61 D55:D61">
    <cfRule type="expression" dxfId="49" priority="81">
      <formula>$D55="W"</formula>
    </cfRule>
  </conditionalFormatting>
  <conditionalFormatting sqref="A55:B61">
    <cfRule type="expression" dxfId="48" priority="77">
      <formula>$D55="S"</formula>
    </cfRule>
    <cfRule type="expression" dxfId="47" priority="78">
      <formula>$D55="R"</formula>
    </cfRule>
    <cfRule type="expression" dxfId="46" priority="79">
      <formula>$D55="P"</formula>
    </cfRule>
    <cfRule type="expression" dxfId="45" priority="80">
      <formula>$D55="K"</formula>
    </cfRule>
  </conditionalFormatting>
  <conditionalFormatting sqref="I55">
    <cfRule type="expression" dxfId="44" priority="73">
      <formula>$D55="W"</formula>
    </cfRule>
  </conditionalFormatting>
  <conditionalFormatting sqref="I56">
    <cfRule type="expression" dxfId="43" priority="69">
      <formula>$D56="W"</formula>
    </cfRule>
  </conditionalFormatting>
  <conditionalFormatting sqref="I57">
    <cfRule type="expression" dxfId="42" priority="65">
      <formula>$D57="W"</formula>
    </cfRule>
  </conditionalFormatting>
  <conditionalFormatting sqref="I58">
    <cfRule type="expression" dxfId="41" priority="61">
      <formula>$D58="W"</formula>
    </cfRule>
  </conditionalFormatting>
  <conditionalFormatting sqref="E44:J44">
    <cfRule type="expression" dxfId="40" priority="45">
      <formula>$D44="W"</formula>
    </cfRule>
  </conditionalFormatting>
  <conditionalFormatting sqref="A44:B44 D44">
    <cfRule type="expression" dxfId="39" priority="40">
      <formula>$D44="W"</formula>
    </cfRule>
  </conditionalFormatting>
  <conditionalFormatting sqref="A44:B44">
    <cfRule type="expression" dxfId="38" priority="36">
      <formula>$D44="S"</formula>
    </cfRule>
    <cfRule type="expression" dxfId="37" priority="37">
      <formula>$D44="R"</formula>
    </cfRule>
    <cfRule type="expression" dxfId="36" priority="38">
      <formula>$D44="P"</formula>
    </cfRule>
    <cfRule type="expression" dxfId="35" priority="39">
      <formula>$D44="K"</formula>
    </cfRule>
  </conditionalFormatting>
  <conditionalFormatting sqref="D49:J50">
    <cfRule type="expression" dxfId="34" priority="642">
      <formula>#REF!="J"</formula>
    </cfRule>
    <cfRule type="expression" dxfId="33" priority="643">
      <formula>#REF!="M"</formula>
    </cfRule>
    <cfRule type="expression" dxfId="32" priority="644">
      <formula>#REF!="C"</formula>
    </cfRule>
  </conditionalFormatting>
  <conditionalFormatting sqref="A553:A555">
    <cfRule type="expression" dxfId="31" priority="26">
      <formula>$B553="S"</formula>
    </cfRule>
    <cfRule type="expression" dxfId="30" priority="27">
      <formula>$B553="O"</formula>
    </cfRule>
    <cfRule type="expression" dxfId="29" priority="28">
      <formula>$B553="R"</formula>
    </cfRule>
    <cfRule type="expression" dxfId="28" priority="29">
      <formula>$B553="P"</formula>
    </cfRule>
    <cfRule type="expression" dxfId="27" priority="30">
      <formula>$B553="I"</formula>
    </cfRule>
  </conditionalFormatting>
  <conditionalFormatting sqref="A556:A560 A665">
    <cfRule type="expression" dxfId="26" priority="21">
      <formula>$B556="S"</formula>
    </cfRule>
    <cfRule type="expression" dxfId="25" priority="22">
      <formula>$B556="O"</formula>
    </cfRule>
    <cfRule type="expression" dxfId="24" priority="23">
      <formula>$B556="R"</formula>
    </cfRule>
    <cfRule type="expression" dxfId="23" priority="24">
      <formula>$B556="P"</formula>
    </cfRule>
    <cfRule type="expression" dxfId="22" priority="25">
      <formula>$B556="I"</formula>
    </cfRule>
  </conditionalFormatting>
  <conditionalFormatting sqref="A552">
    <cfRule type="expression" dxfId="21" priority="690">
      <formula>#REF!="S"</formula>
    </cfRule>
    <cfRule type="expression" dxfId="20" priority="691">
      <formula>#REF!="O"</formula>
    </cfRule>
    <cfRule type="expression" dxfId="19" priority="692">
      <formula>#REF!="R"</formula>
    </cfRule>
    <cfRule type="expression" dxfId="18" priority="693">
      <formula>#REF!="P"</formula>
    </cfRule>
    <cfRule type="expression" dxfId="17" priority="694">
      <formula>#REF!="I"</formula>
    </cfRule>
  </conditionalFormatting>
  <conditionalFormatting sqref="D20:J27">
    <cfRule type="expression" dxfId="16" priority="723">
      <formula>$T600="J"</formula>
    </cfRule>
    <cfRule type="expression" dxfId="15" priority="724">
      <formula>$T600="M"</formula>
    </cfRule>
    <cfRule type="expression" dxfId="14" priority="725">
      <formula>$T600="C"</formula>
    </cfRule>
  </conditionalFormatting>
  <conditionalFormatting sqref="A561:A564 F563:F564">
    <cfRule type="expression" dxfId="13" priority="726">
      <formula>#REF!="S"</formula>
    </cfRule>
    <cfRule type="expression" dxfId="12" priority="727">
      <formula>#REF!="O"</formula>
    </cfRule>
    <cfRule type="expression" dxfId="11" priority="728">
      <formula>#REF!="R"</formula>
    </cfRule>
    <cfRule type="expression" dxfId="10" priority="729">
      <formula>#REF!="P"</formula>
    </cfRule>
    <cfRule type="expression" dxfId="9" priority="730">
      <formula>#REF!="I"</formula>
    </cfRule>
  </conditionalFormatting>
  <conditionalFormatting sqref="F562">
    <cfRule type="expression" dxfId="8" priority="736">
      <formula>#REF!="S"</formula>
    </cfRule>
    <cfRule type="expression" dxfId="7" priority="737">
      <formula>#REF!="O"</formula>
    </cfRule>
    <cfRule type="expression" dxfId="6" priority="738">
      <formula>#REF!="R"</formula>
    </cfRule>
    <cfRule type="expression" dxfId="5" priority="739">
      <formula>#REF!="P"</formula>
    </cfRule>
    <cfRule type="expression" dxfId="4" priority="740">
      <formula>#REF!="I"</formula>
    </cfRule>
  </conditionalFormatting>
  <hyperlinks>
    <hyperlink ref="A13" r:id="rId2" display="\\Ukabcaafs01\uxbjas.gl$\02 Airprox Casework\2014\2014009ss" xr:uid="{00000000-0004-0000-0000-000000000000}"/>
    <hyperlink ref="A14" r:id="rId3" display="\\Ukabcaafs01\uxbjas.gl$\02 Airprox Casework\2014\2014021rc" xr:uid="{00000000-0004-0000-0000-000001000000}"/>
    <hyperlink ref="A15" r:id="rId4" display="\\Ukabcaafs01\uxbjas.gl$\02 Airprox Casework\2014\2014073as" xr:uid="{00000000-0004-0000-0000-000002000000}"/>
    <hyperlink ref="A16" r:id="rId5" display="\\Ukabcaafs01\uxbjas.gl$\02 Airprox Casework\2014\2014117rc" xr:uid="{00000000-0004-0000-0000-000003000000}"/>
    <hyperlink ref="A17" r:id="rId6" display="\\Ukabcaafs01\uxbjas.gl$\02 Airprox Casework\2014\2014118as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48774-99A9-4AE3-8B04-B5D1431AEEC2}">
  <dimension ref="A1:Q16"/>
  <sheetViews>
    <sheetView zoomScale="70" zoomScaleNormal="70" workbookViewId="0">
      <selection activeCell="K45" sqref="K45"/>
    </sheetView>
  </sheetViews>
  <sheetFormatPr defaultRowHeight="15" x14ac:dyDescent="0.25"/>
  <cols>
    <col min="1" max="1" width="22.28515625" customWidth="1"/>
    <col min="2" max="5" width="9.5703125" bestFit="1" customWidth="1"/>
    <col min="6" max="9" width="10.5703125" bestFit="1" customWidth="1"/>
    <col min="10" max="14" width="9.5703125" bestFit="1" customWidth="1"/>
    <col min="16" max="16" width="10.7109375" bestFit="1" customWidth="1"/>
  </cols>
  <sheetData>
    <row r="1" spans="1:17" x14ac:dyDescent="0.25">
      <c r="B1" t="s">
        <v>1101</v>
      </c>
      <c r="C1" t="s">
        <v>1102</v>
      </c>
      <c r="D1" t="s">
        <v>1103</v>
      </c>
      <c r="E1" t="s">
        <v>1104</v>
      </c>
      <c r="F1" t="s">
        <v>1105</v>
      </c>
      <c r="G1" t="s">
        <v>1106</v>
      </c>
      <c r="H1" t="s">
        <v>1107</v>
      </c>
      <c r="I1" t="s">
        <v>1108</v>
      </c>
      <c r="J1" t="s">
        <v>1109</v>
      </c>
      <c r="K1" t="s">
        <v>1110</v>
      </c>
      <c r="L1" t="s">
        <v>1111</v>
      </c>
      <c r="M1" t="s">
        <v>1112</v>
      </c>
      <c r="N1" t="s">
        <v>1044</v>
      </c>
    </row>
    <row r="2" spans="1:17" x14ac:dyDescent="0.25">
      <c r="A2">
        <v>2014</v>
      </c>
      <c r="C2">
        <v>2</v>
      </c>
      <c r="F2">
        <v>1</v>
      </c>
      <c r="H2">
        <v>2</v>
      </c>
      <c r="J2">
        <v>2</v>
      </c>
      <c r="K2">
        <v>1</v>
      </c>
      <c r="M2">
        <v>1</v>
      </c>
      <c r="N2">
        <f>SUM(B2:M2)</f>
        <v>9</v>
      </c>
    </row>
    <row r="3" spans="1:17" x14ac:dyDescent="0.25">
      <c r="A3">
        <v>2015</v>
      </c>
      <c r="B3">
        <v>1</v>
      </c>
      <c r="C3">
        <v>1</v>
      </c>
      <c r="D3">
        <v>1</v>
      </c>
      <c r="E3">
        <v>5</v>
      </c>
      <c r="F3">
        <v>4</v>
      </c>
      <c r="G3">
        <v>4</v>
      </c>
      <c r="H3">
        <v>4</v>
      </c>
      <c r="I3">
        <v>5</v>
      </c>
      <c r="J3">
        <v>6</v>
      </c>
      <c r="K3">
        <v>4</v>
      </c>
      <c r="L3">
        <v>3</v>
      </c>
      <c r="M3">
        <v>2</v>
      </c>
      <c r="N3">
        <f t="shared" ref="N3:N9" si="0">SUM(B3:M3)</f>
        <v>40</v>
      </c>
    </row>
    <row r="4" spans="1:17" x14ac:dyDescent="0.25">
      <c r="A4">
        <v>2016</v>
      </c>
      <c r="B4">
        <v>2</v>
      </c>
      <c r="C4">
        <v>5</v>
      </c>
      <c r="D4">
        <v>9</v>
      </c>
      <c r="E4">
        <v>7</v>
      </c>
      <c r="F4">
        <v>10</v>
      </c>
      <c r="G4">
        <v>13</v>
      </c>
      <c r="H4">
        <v>9</v>
      </c>
      <c r="I4">
        <v>11</v>
      </c>
      <c r="J4">
        <v>4</v>
      </c>
      <c r="K4">
        <v>7</v>
      </c>
      <c r="L4">
        <v>9</v>
      </c>
      <c r="M4">
        <v>8</v>
      </c>
      <c r="N4">
        <f t="shared" si="0"/>
        <v>94</v>
      </c>
    </row>
    <row r="5" spans="1:17" x14ac:dyDescent="0.25">
      <c r="A5">
        <v>2017</v>
      </c>
      <c r="B5">
        <v>5</v>
      </c>
      <c r="C5">
        <v>10</v>
      </c>
      <c r="D5">
        <v>3</v>
      </c>
      <c r="E5">
        <v>14</v>
      </c>
      <c r="F5">
        <v>11</v>
      </c>
      <c r="G5">
        <v>12</v>
      </c>
      <c r="H5">
        <v>22</v>
      </c>
      <c r="I5">
        <v>10</v>
      </c>
      <c r="J5">
        <v>10</v>
      </c>
      <c r="K5">
        <v>7</v>
      </c>
      <c r="L5">
        <v>6</v>
      </c>
      <c r="M5">
        <v>3</v>
      </c>
      <c r="N5">
        <f t="shared" si="0"/>
        <v>113</v>
      </c>
    </row>
    <row r="6" spans="1:17" x14ac:dyDescent="0.25">
      <c r="A6">
        <v>2018</v>
      </c>
      <c r="B6">
        <v>5</v>
      </c>
      <c r="C6">
        <v>5</v>
      </c>
      <c r="D6">
        <v>4</v>
      </c>
      <c r="E6">
        <v>8</v>
      </c>
      <c r="F6">
        <v>24</v>
      </c>
      <c r="G6">
        <v>19</v>
      </c>
      <c r="H6">
        <v>30</v>
      </c>
      <c r="I6">
        <v>11</v>
      </c>
      <c r="J6">
        <v>13</v>
      </c>
      <c r="K6">
        <v>8</v>
      </c>
      <c r="L6" s="111">
        <v>6</v>
      </c>
      <c r="M6" s="111">
        <v>6</v>
      </c>
      <c r="N6">
        <f t="shared" si="0"/>
        <v>139</v>
      </c>
    </row>
    <row r="7" spans="1:17" x14ac:dyDescent="0.25">
      <c r="A7">
        <v>2019</v>
      </c>
      <c r="B7">
        <v>5</v>
      </c>
      <c r="C7">
        <v>11</v>
      </c>
      <c r="D7">
        <v>6</v>
      </c>
      <c r="E7">
        <v>14</v>
      </c>
      <c r="F7">
        <v>15</v>
      </c>
      <c r="G7">
        <v>18</v>
      </c>
      <c r="H7">
        <v>12</v>
      </c>
      <c r="I7">
        <v>15</v>
      </c>
      <c r="J7">
        <v>12</v>
      </c>
      <c r="K7">
        <v>7</v>
      </c>
      <c r="L7" s="111">
        <v>6</v>
      </c>
      <c r="M7" s="111">
        <v>4</v>
      </c>
      <c r="N7">
        <f t="shared" si="0"/>
        <v>125</v>
      </c>
    </row>
    <row r="8" spans="1:17" x14ac:dyDescent="0.25">
      <c r="A8">
        <v>2020</v>
      </c>
      <c r="B8" s="202">
        <v>4</v>
      </c>
      <c r="C8">
        <v>4</v>
      </c>
      <c r="D8">
        <v>5</v>
      </c>
      <c r="E8">
        <v>0</v>
      </c>
      <c r="F8">
        <v>6</v>
      </c>
      <c r="G8">
        <v>2</v>
      </c>
      <c r="H8">
        <v>6</v>
      </c>
      <c r="I8">
        <v>3</v>
      </c>
      <c r="J8">
        <v>11</v>
      </c>
      <c r="K8">
        <v>4</v>
      </c>
      <c r="L8" s="111"/>
      <c r="M8" s="111"/>
      <c r="N8">
        <f t="shared" si="0"/>
        <v>45</v>
      </c>
      <c r="P8" s="188" t="s">
        <v>1113</v>
      </c>
      <c r="Q8" s="190">
        <v>2021238</v>
      </c>
    </row>
    <row r="9" spans="1:17" x14ac:dyDescent="0.25">
      <c r="A9">
        <v>2021</v>
      </c>
      <c r="B9" s="202">
        <v>3</v>
      </c>
      <c r="C9">
        <v>2</v>
      </c>
      <c r="D9">
        <v>6</v>
      </c>
      <c r="E9">
        <v>7</v>
      </c>
      <c r="F9">
        <v>6</v>
      </c>
      <c r="G9">
        <v>7</v>
      </c>
      <c r="H9">
        <v>7</v>
      </c>
      <c r="I9">
        <v>12</v>
      </c>
      <c r="J9">
        <v>11</v>
      </c>
      <c r="K9">
        <v>9</v>
      </c>
      <c r="L9" s="111">
        <v>4</v>
      </c>
      <c r="M9" s="111"/>
      <c r="N9">
        <f t="shared" si="0"/>
        <v>74</v>
      </c>
      <c r="P9" s="188"/>
      <c r="Q9" s="190"/>
    </row>
    <row r="10" spans="1:17" x14ac:dyDescent="0.25">
      <c r="A10" t="s">
        <v>1114</v>
      </c>
      <c r="B10" s="187">
        <f>AVERAGE(B3:B7)</f>
        <v>3.6</v>
      </c>
      <c r="C10" s="187">
        <f t="shared" ref="C10:M10" si="1">AVERAGE(C3:C7)</f>
        <v>6.4</v>
      </c>
      <c r="D10" s="187">
        <f>AVERAGE(D3:D9)</f>
        <v>4.8571428571428568</v>
      </c>
      <c r="E10" s="187">
        <f>AVERAGE(E3:E9)</f>
        <v>7.8571428571428568</v>
      </c>
      <c r="F10" s="187">
        <f t="shared" si="1"/>
        <v>12.8</v>
      </c>
      <c r="G10" s="187">
        <f>AVERAGE(G3:G9)</f>
        <v>10.714285714285714</v>
      </c>
      <c r="H10" s="187">
        <f t="shared" si="1"/>
        <v>15.4</v>
      </c>
      <c r="I10" s="187">
        <f>AVERAGE(I3:I9)</f>
        <v>9.5714285714285712</v>
      </c>
      <c r="J10" s="187">
        <f t="shared" si="1"/>
        <v>9</v>
      </c>
      <c r="K10" s="187">
        <f t="shared" si="1"/>
        <v>6.6</v>
      </c>
      <c r="L10" s="187">
        <f t="shared" si="1"/>
        <v>6</v>
      </c>
      <c r="M10" s="187">
        <f t="shared" si="1"/>
        <v>4.5999999999999996</v>
      </c>
      <c r="N10" s="187"/>
      <c r="Q10" s="112"/>
    </row>
    <row r="13" spans="1:17" x14ac:dyDescent="0.25">
      <c r="A13" t="s">
        <v>1115</v>
      </c>
    </row>
    <row r="14" spans="1:17" x14ac:dyDescent="0.25">
      <c r="A14" s="191">
        <v>43310</v>
      </c>
      <c r="B14" t="s">
        <v>1116</v>
      </c>
      <c r="O14" s="47"/>
    </row>
    <row r="15" spans="1:17" x14ac:dyDescent="0.25">
      <c r="A15" s="191">
        <v>43310</v>
      </c>
      <c r="B15" t="s">
        <v>1117</v>
      </c>
    </row>
    <row r="16" spans="1:17" x14ac:dyDescent="0.25">
      <c r="A16" s="191">
        <v>43537</v>
      </c>
      <c r="B16" t="s">
        <v>1118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B879-9ACA-4767-869B-9DB521CE973F}">
  <dimension ref="A3:H15"/>
  <sheetViews>
    <sheetView workbookViewId="0">
      <selection activeCell="H25" sqref="H25"/>
    </sheetView>
  </sheetViews>
  <sheetFormatPr defaultRowHeight="15" x14ac:dyDescent="0.25"/>
  <cols>
    <col min="1" max="1" width="18.85546875" bestFit="1" customWidth="1"/>
    <col min="2" max="2" width="16.28515625" bestFit="1" customWidth="1"/>
    <col min="3" max="4" width="4" bestFit="1" customWidth="1"/>
    <col min="5" max="6" width="3" bestFit="1" customWidth="1"/>
    <col min="7" max="7" width="4.85546875" bestFit="1" customWidth="1"/>
    <col min="8" max="8" width="11.28515625" bestFit="1" customWidth="1"/>
  </cols>
  <sheetData>
    <row r="3" spans="1:8" x14ac:dyDescent="0.25">
      <c r="A3" s="130" t="s">
        <v>1061</v>
      </c>
      <c r="B3" s="130" t="s">
        <v>1062</v>
      </c>
    </row>
    <row r="4" spans="1:8" x14ac:dyDescent="0.25">
      <c r="A4" s="130" t="s">
        <v>1066</v>
      </c>
      <c r="B4" s="79" t="s">
        <v>90</v>
      </c>
      <c r="C4" s="79" t="s">
        <v>39</v>
      </c>
      <c r="D4" s="79" t="s">
        <v>17</v>
      </c>
      <c r="E4" s="79" t="s">
        <v>27</v>
      </c>
      <c r="F4" s="79" t="s">
        <v>50</v>
      </c>
      <c r="G4" s="79" t="s">
        <v>1119</v>
      </c>
      <c r="H4" t="s">
        <v>1068</v>
      </c>
    </row>
    <row r="5" spans="1:8" x14ac:dyDescent="0.25">
      <c r="A5" s="1">
        <v>2010</v>
      </c>
      <c r="B5" s="131"/>
      <c r="C5" s="131">
        <v>1</v>
      </c>
      <c r="D5" s="131">
        <v>2</v>
      </c>
      <c r="E5" s="131">
        <v>3</v>
      </c>
      <c r="F5" s="131"/>
      <c r="G5" s="131"/>
      <c r="H5" s="131">
        <v>6</v>
      </c>
    </row>
    <row r="6" spans="1:8" x14ac:dyDescent="0.25">
      <c r="A6" s="1">
        <v>2012</v>
      </c>
      <c r="B6" s="131"/>
      <c r="C6" s="131"/>
      <c r="D6" s="131">
        <v>1</v>
      </c>
      <c r="E6" s="131">
        <v>3</v>
      </c>
      <c r="F6" s="131">
        <v>1</v>
      </c>
      <c r="G6" s="131"/>
      <c r="H6" s="131">
        <v>5</v>
      </c>
    </row>
    <row r="7" spans="1:8" x14ac:dyDescent="0.25">
      <c r="A7" s="1">
        <v>2014</v>
      </c>
      <c r="B7" s="131">
        <v>2</v>
      </c>
      <c r="C7" s="131">
        <v>3</v>
      </c>
      <c r="D7" s="131">
        <v>1</v>
      </c>
      <c r="E7" s="131">
        <v>3</v>
      </c>
      <c r="F7" s="131"/>
      <c r="G7" s="131"/>
      <c r="H7" s="131">
        <v>9</v>
      </c>
    </row>
    <row r="8" spans="1:8" x14ac:dyDescent="0.25">
      <c r="A8" s="1">
        <v>2015</v>
      </c>
      <c r="B8" s="131">
        <v>14</v>
      </c>
      <c r="C8" s="131">
        <v>14</v>
      </c>
      <c r="D8" s="131">
        <v>3</v>
      </c>
      <c r="E8" s="131">
        <v>7</v>
      </c>
      <c r="F8" s="131">
        <v>2</v>
      </c>
      <c r="G8" s="131"/>
      <c r="H8" s="131">
        <v>40</v>
      </c>
    </row>
    <row r="9" spans="1:8" x14ac:dyDescent="0.25">
      <c r="A9" s="1">
        <v>2016</v>
      </c>
      <c r="B9" s="131">
        <v>34</v>
      </c>
      <c r="C9" s="131">
        <v>31</v>
      </c>
      <c r="D9" s="131">
        <v>25</v>
      </c>
      <c r="E9" s="131">
        <v>3</v>
      </c>
      <c r="F9" s="131">
        <v>1</v>
      </c>
      <c r="G9" s="131"/>
      <c r="H9" s="131">
        <v>94</v>
      </c>
    </row>
    <row r="10" spans="1:8" x14ac:dyDescent="0.25">
      <c r="A10" s="1">
        <v>2017</v>
      </c>
      <c r="B10" s="131">
        <v>32</v>
      </c>
      <c r="C10" s="131">
        <v>33</v>
      </c>
      <c r="D10" s="131">
        <v>36</v>
      </c>
      <c r="E10" s="131">
        <v>8</v>
      </c>
      <c r="F10" s="131">
        <v>4</v>
      </c>
      <c r="G10" s="131"/>
      <c r="H10" s="131">
        <v>113</v>
      </c>
    </row>
    <row r="11" spans="1:8" x14ac:dyDescent="0.25">
      <c r="A11" s="1">
        <v>2018</v>
      </c>
      <c r="B11" s="131">
        <v>45</v>
      </c>
      <c r="C11" s="131">
        <v>47</v>
      </c>
      <c r="D11" s="131">
        <v>40</v>
      </c>
      <c r="E11" s="131">
        <v>3</v>
      </c>
      <c r="F11" s="131">
        <v>4</v>
      </c>
      <c r="G11" s="131"/>
      <c r="H11" s="131">
        <v>139</v>
      </c>
    </row>
    <row r="12" spans="1:8" x14ac:dyDescent="0.25">
      <c r="A12" s="1">
        <v>2019</v>
      </c>
      <c r="B12" s="131">
        <v>44</v>
      </c>
      <c r="C12" s="131">
        <v>36</v>
      </c>
      <c r="D12" s="131">
        <v>39</v>
      </c>
      <c r="E12" s="131">
        <v>5</v>
      </c>
      <c r="F12" s="131">
        <v>1</v>
      </c>
      <c r="G12" s="131"/>
      <c r="H12" s="131">
        <v>125</v>
      </c>
    </row>
    <row r="13" spans="1:8" x14ac:dyDescent="0.25">
      <c r="A13" s="1">
        <v>2020</v>
      </c>
      <c r="B13" s="131">
        <v>8</v>
      </c>
      <c r="C13" s="131">
        <v>9</v>
      </c>
      <c r="D13" s="131">
        <v>23</v>
      </c>
      <c r="E13" s="131">
        <v>1</v>
      </c>
      <c r="F13" s="131">
        <v>4</v>
      </c>
      <c r="G13" s="131"/>
      <c r="H13" s="131">
        <v>45</v>
      </c>
    </row>
    <row r="14" spans="1:8" x14ac:dyDescent="0.25">
      <c r="A14" s="1">
        <v>2021</v>
      </c>
      <c r="B14" s="131">
        <v>21</v>
      </c>
      <c r="C14" s="131">
        <v>15</v>
      </c>
      <c r="D14" s="131">
        <v>27</v>
      </c>
      <c r="E14" s="131"/>
      <c r="F14" s="131">
        <v>3</v>
      </c>
      <c r="G14" s="131">
        <v>8</v>
      </c>
      <c r="H14" s="131">
        <v>74</v>
      </c>
    </row>
    <row r="15" spans="1:8" x14ac:dyDescent="0.25">
      <c r="A15" s="1" t="s">
        <v>1068</v>
      </c>
      <c r="B15" s="131">
        <v>200</v>
      </c>
      <c r="C15" s="131">
        <v>189</v>
      </c>
      <c r="D15" s="131">
        <v>197</v>
      </c>
      <c r="E15" s="131">
        <v>36</v>
      </c>
      <c r="F15" s="131">
        <v>20</v>
      </c>
      <c r="G15" s="131">
        <v>8</v>
      </c>
      <c r="H15" s="131">
        <v>650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A340-3311-4EF6-9061-6BC03ED4B53D}">
  <dimension ref="C1:AA16"/>
  <sheetViews>
    <sheetView zoomScale="50" zoomScaleNormal="50" workbookViewId="0">
      <selection activeCell="AR58" sqref="AR58"/>
    </sheetView>
  </sheetViews>
  <sheetFormatPr defaultRowHeight="15" x14ac:dyDescent="0.25"/>
  <cols>
    <col min="1" max="1" width="14.42578125" customWidth="1"/>
    <col min="2" max="2" width="11.7109375" customWidth="1"/>
    <col min="7" max="7" width="10.5703125" bestFit="1" customWidth="1"/>
  </cols>
  <sheetData>
    <row r="1" spans="3:27" x14ac:dyDescent="0.25">
      <c r="E1" t="s">
        <v>1120</v>
      </c>
      <c r="I1" s="188" t="s">
        <v>1121</v>
      </c>
      <c r="J1" s="189">
        <f>'By Month'!Q8</f>
        <v>2021238</v>
      </c>
    </row>
    <row r="3" spans="3:27" x14ac:dyDescent="0.25">
      <c r="C3" s="79"/>
      <c r="D3" t="s">
        <v>1122</v>
      </c>
      <c r="E3" t="s">
        <v>1123</v>
      </c>
      <c r="F3" t="s">
        <v>1124</v>
      </c>
      <c r="G3" t="s">
        <v>1125</v>
      </c>
      <c r="H3" t="s">
        <v>1126</v>
      </c>
      <c r="I3" t="s">
        <v>1127</v>
      </c>
      <c r="J3" t="s">
        <v>1128</v>
      </c>
      <c r="K3" t="s">
        <v>1129</v>
      </c>
      <c r="L3" t="s">
        <v>1130</v>
      </c>
      <c r="M3" t="s">
        <v>1131</v>
      </c>
      <c r="N3" t="s">
        <v>1132</v>
      </c>
      <c r="O3" t="s">
        <v>1133</v>
      </c>
      <c r="P3" t="s">
        <v>1134</v>
      </c>
      <c r="Q3" t="s">
        <v>1135</v>
      </c>
      <c r="R3" t="s">
        <v>1136</v>
      </c>
      <c r="S3" t="s">
        <v>1137</v>
      </c>
      <c r="T3" t="s">
        <v>1138</v>
      </c>
      <c r="U3" t="s">
        <v>1139</v>
      </c>
      <c r="V3" t="s">
        <v>1140</v>
      </c>
      <c r="W3" t="s">
        <v>1141</v>
      </c>
      <c r="X3" s="79" t="s">
        <v>1044</v>
      </c>
    </row>
    <row r="4" spans="3:27" x14ac:dyDescent="0.25">
      <c r="C4">
        <v>2010</v>
      </c>
      <c r="D4">
        <v>3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f>SUM(D4:W4)</f>
        <v>6</v>
      </c>
      <c r="Z4" s="248"/>
      <c r="AA4" s="255"/>
    </row>
    <row r="5" spans="3:27" x14ac:dyDescent="0.25">
      <c r="C5">
        <v>2011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f t="shared" ref="X5:X14" si="0">SUM(D5:W5)</f>
        <v>0</v>
      </c>
      <c r="Z5" s="248"/>
      <c r="AA5" s="255"/>
    </row>
    <row r="6" spans="3:27" x14ac:dyDescent="0.25">
      <c r="C6">
        <v>2012</v>
      </c>
      <c r="D6">
        <v>1</v>
      </c>
      <c r="E6">
        <v>0</v>
      </c>
      <c r="F6">
        <v>2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f t="shared" si="0"/>
        <v>5</v>
      </c>
      <c r="Z6" s="248"/>
      <c r="AA6" s="255"/>
    </row>
    <row r="7" spans="3:27" x14ac:dyDescent="0.25">
      <c r="C7">
        <v>2013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f t="shared" si="0"/>
        <v>0</v>
      </c>
      <c r="Z7" s="248"/>
      <c r="AA7" s="255"/>
    </row>
    <row r="8" spans="3:27" x14ac:dyDescent="0.25">
      <c r="C8">
        <v>2014</v>
      </c>
      <c r="D8">
        <v>2</v>
      </c>
      <c r="E8">
        <v>5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f t="shared" si="0"/>
        <v>9</v>
      </c>
      <c r="Z8" s="206"/>
      <c r="AA8" s="255"/>
    </row>
    <row r="9" spans="3:27" x14ac:dyDescent="0.25">
      <c r="C9">
        <v>2015</v>
      </c>
      <c r="D9">
        <v>6</v>
      </c>
      <c r="E9">
        <v>4</v>
      </c>
      <c r="F9">
        <v>13</v>
      </c>
      <c r="G9">
        <v>9</v>
      </c>
      <c r="H9">
        <v>2</v>
      </c>
      <c r="I9">
        <v>1</v>
      </c>
      <c r="J9">
        <v>1</v>
      </c>
      <c r="K9">
        <v>1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1</v>
      </c>
      <c r="S9">
        <v>0</v>
      </c>
      <c r="T9">
        <v>1</v>
      </c>
      <c r="U9">
        <v>0</v>
      </c>
      <c r="V9">
        <v>0</v>
      </c>
      <c r="W9">
        <v>0</v>
      </c>
      <c r="X9">
        <f t="shared" si="0"/>
        <v>40</v>
      </c>
      <c r="Z9" s="206"/>
      <c r="AA9" s="255"/>
    </row>
    <row r="10" spans="3:27" x14ac:dyDescent="0.25">
      <c r="C10">
        <v>2016</v>
      </c>
      <c r="D10">
        <v>9</v>
      </c>
      <c r="E10">
        <v>9</v>
      </c>
      <c r="F10">
        <v>23</v>
      </c>
      <c r="G10">
        <v>12</v>
      </c>
      <c r="H10">
        <v>6</v>
      </c>
      <c r="I10">
        <v>9</v>
      </c>
      <c r="J10">
        <v>10</v>
      </c>
      <c r="K10">
        <v>4</v>
      </c>
      <c r="L10">
        <v>2</v>
      </c>
      <c r="M10">
        <v>1</v>
      </c>
      <c r="N10">
        <v>3</v>
      </c>
      <c r="O10">
        <v>2</v>
      </c>
      <c r="P10">
        <v>1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2</v>
      </c>
      <c r="X10">
        <f t="shared" si="0"/>
        <v>94</v>
      </c>
      <c r="Z10" s="206"/>
      <c r="AA10" s="244"/>
    </row>
    <row r="11" spans="3:27" x14ac:dyDescent="0.25">
      <c r="C11">
        <v>2017</v>
      </c>
      <c r="D11">
        <v>16</v>
      </c>
      <c r="E11">
        <v>10</v>
      </c>
      <c r="F11">
        <v>29</v>
      </c>
      <c r="G11">
        <v>16</v>
      </c>
      <c r="H11">
        <v>11</v>
      </c>
      <c r="I11">
        <v>6</v>
      </c>
      <c r="J11">
        <v>8</v>
      </c>
      <c r="K11">
        <v>4</v>
      </c>
      <c r="L11">
        <v>3</v>
      </c>
      <c r="M11">
        <v>2</v>
      </c>
      <c r="N11">
        <v>3</v>
      </c>
      <c r="O11">
        <v>0</v>
      </c>
      <c r="P11">
        <v>2</v>
      </c>
      <c r="Q11">
        <v>0</v>
      </c>
      <c r="R11">
        <v>1</v>
      </c>
      <c r="S11">
        <v>0</v>
      </c>
      <c r="T11">
        <v>0</v>
      </c>
      <c r="U11">
        <v>0</v>
      </c>
      <c r="V11">
        <v>1</v>
      </c>
      <c r="W11">
        <v>1</v>
      </c>
      <c r="X11">
        <f t="shared" si="0"/>
        <v>113</v>
      </c>
      <c r="Z11" s="206"/>
      <c r="AA11" s="244"/>
    </row>
    <row r="12" spans="3:27" x14ac:dyDescent="0.25">
      <c r="C12">
        <v>2018</v>
      </c>
      <c r="D12">
        <v>15</v>
      </c>
      <c r="E12">
        <v>17</v>
      </c>
      <c r="F12">
        <v>26</v>
      </c>
      <c r="G12">
        <v>21</v>
      </c>
      <c r="H12">
        <v>19</v>
      </c>
      <c r="I12">
        <v>10</v>
      </c>
      <c r="J12">
        <v>5</v>
      </c>
      <c r="K12">
        <v>6</v>
      </c>
      <c r="L12">
        <v>5</v>
      </c>
      <c r="M12">
        <v>4</v>
      </c>
      <c r="N12">
        <v>4</v>
      </c>
      <c r="O12">
        <v>0</v>
      </c>
      <c r="P12">
        <v>2</v>
      </c>
      <c r="Q12">
        <v>1</v>
      </c>
      <c r="R12">
        <v>0</v>
      </c>
      <c r="S12">
        <v>0</v>
      </c>
      <c r="T12">
        <v>2</v>
      </c>
      <c r="U12">
        <v>0</v>
      </c>
      <c r="V12">
        <v>0</v>
      </c>
      <c r="W12">
        <v>2</v>
      </c>
      <c r="X12">
        <f t="shared" si="0"/>
        <v>139</v>
      </c>
      <c r="Z12" s="206"/>
      <c r="AA12" s="244"/>
    </row>
    <row r="13" spans="3:27" x14ac:dyDescent="0.25">
      <c r="C13">
        <v>2019</v>
      </c>
      <c r="D13">
        <v>8</v>
      </c>
      <c r="E13">
        <v>10</v>
      </c>
      <c r="F13">
        <v>17</v>
      </c>
      <c r="G13">
        <v>25</v>
      </c>
      <c r="H13">
        <v>12</v>
      </c>
      <c r="I13">
        <v>8</v>
      </c>
      <c r="J13">
        <v>12</v>
      </c>
      <c r="K13">
        <v>9</v>
      </c>
      <c r="L13">
        <v>6</v>
      </c>
      <c r="M13">
        <v>3</v>
      </c>
      <c r="N13">
        <v>5</v>
      </c>
      <c r="O13">
        <v>3</v>
      </c>
      <c r="P13">
        <v>0</v>
      </c>
      <c r="Q13">
        <v>0</v>
      </c>
      <c r="R13">
        <v>3</v>
      </c>
      <c r="S13">
        <v>1</v>
      </c>
      <c r="T13">
        <v>0</v>
      </c>
      <c r="U13">
        <v>0</v>
      </c>
      <c r="V13">
        <v>0</v>
      </c>
      <c r="W13">
        <v>3</v>
      </c>
      <c r="X13">
        <f t="shared" si="0"/>
        <v>125</v>
      </c>
      <c r="Z13" s="206"/>
      <c r="AA13" s="244"/>
    </row>
    <row r="14" spans="3:27" x14ac:dyDescent="0.25">
      <c r="C14">
        <v>2020</v>
      </c>
      <c r="D14">
        <v>5</v>
      </c>
      <c r="E14">
        <v>5</v>
      </c>
      <c r="F14">
        <v>13</v>
      </c>
      <c r="G14">
        <v>6</v>
      </c>
      <c r="H14">
        <v>4</v>
      </c>
      <c r="I14">
        <v>1</v>
      </c>
      <c r="J14">
        <v>5</v>
      </c>
      <c r="K14">
        <v>1</v>
      </c>
      <c r="L14">
        <v>1</v>
      </c>
      <c r="M14">
        <v>1</v>
      </c>
      <c r="N14">
        <v>1</v>
      </c>
      <c r="R14">
        <v>1</v>
      </c>
      <c r="T14">
        <v>1</v>
      </c>
      <c r="X14">
        <f t="shared" si="0"/>
        <v>45</v>
      </c>
    </row>
    <row r="15" spans="3:27" x14ac:dyDescent="0.25">
      <c r="C15">
        <v>2021</v>
      </c>
      <c r="D15">
        <v>12</v>
      </c>
      <c r="E15">
        <v>6</v>
      </c>
      <c r="F15">
        <v>10</v>
      </c>
      <c r="G15">
        <v>13</v>
      </c>
      <c r="H15">
        <v>9</v>
      </c>
      <c r="I15">
        <v>4</v>
      </c>
      <c r="J15">
        <v>1</v>
      </c>
      <c r="K15">
        <v>2</v>
      </c>
      <c r="L15">
        <v>2</v>
      </c>
      <c r="M15">
        <v>1</v>
      </c>
      <c r="N15">
        <v>4</v>
      </c>
      <c r="O15">
        <v>1</v>
      </c>
      <c r="W15">
        <v>1</v>
      </c>
      <c r="X15">
        <f>SUM(D15:W15)</f>
        <v>66</v>
      </c>
    </row>
    <row r="16" spans="3:27" x14ac:dyDescent="0.25">
      <c r="C16" s="1" t="s">
        <v>1044</v>
      </c>
      <c r="D16">
        <f>SUM(D4:D15)</f>
        <v>77</v>
      </c>
      <c r="E16">
        <f t="shared" ref="E16:X16" si="1">SUM(E4:E15)</f>
        <v>67</v>
      </c>
      <c r="F16">
        <f t="shared" si="1"/>
        <v>136</v>
      </c>
      <c r="G16">
        <f t="shared" si="1"/>
        <v>102</v>
      </c>
      <c r="H16">
        <f t="shared" si="1"/>
        <v>64</v>
      </c>
      <c r="I16">
        <f t="shared" si="1"/>
        <v>39</v>
      </c>
      <c r="J16">
        <f t="shared" si="1"/>
        <v>42</v>
      </c>
      <c r="K16">
        <f t="shared" si="1"/>
        <v>28</v>
      </c>
      <c r="L16">
        <f t="shared" si="1"/>
        <v>19</v>
      </c>
      <c r="M16">
        <f t="shared" si="1"/>
        <v>12</v>
      </c>
      <c r="N16">
        <f t="shared" si="1"/>
        <v>21</v>
      </c>
      <c r="O16">
        <f t="shared" si="1"/>
        <v>7</v>
      </c>
      <c r="P16">
        <f t="shared" si="1"/>
        <v>5</v>
      </c>
      <c r="Q16">
        <f t="shared" si="1"/>
        <v>2</v>
      </c>
      <c r="R16">
        <f t="shared" si="1"/>
        <v>6</v>
      </c>
      <c r="S16">
        <f t="shared" si="1"/>
        <v>1</v>
      </c>
      <c r="T16">
        <f t="shared" si="1"/>
        <v>4</v>
      </c>
      <c r="U16">
        <f t="shared" si="1"/>
        <v>0</v>
      </c>
      <c r="V16">
        <f t="shared" si="1"/>
        <v>1</v>
      </c>
      <c r="W16">
        <f t="shared" si="1"/>
        <v>9</v>
      </c>
      <c r="X16">
        <f t="shared" si="1"/>
        <v>642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3465D-B247-4B6F-BA2C-7077D0D5D340}">
  <dimension ref="B1:W16"/>
  <sheetViews>
    <sheetView topLeftCell="A4" zoomScale="80" zoomScaleNormal="80" workbookViewId="0">
      <selection activeCell="AE49" sqref="AE49"/>
    </sheetView>
  </sheetViews>
  <sheetFormatPr defaultRowHeight="15" x14ac:dyDescent="0.25"/>
  <cols>
    <col min="1" max="1" width="18.85546875" bestFit="1" customWidth="1"/>
    <col min="2" max="2" width="8.140625" bestFit="1" customWidth="1"/>
  </cols>
  <sheetData>
    <row r="1" spans="2:23" x14ac:dyDescent="0.25">
      <c r="E1" t="s">
        <v>1120</v>
      </c>
      <c r="M1" s="186" t="s">
        <v>1121</v>
      </c>
      <c r="N1" s="186"/>
      <c r="O1" s="186"/>
      <c r="P1" s="189">
        <f>'By Month'!Q8</f>
        <v>2021238</v>
      </c>
    </row>
    <row r="2" spans="2:23" x14ac:dyDescent="0.25">
      <c r="B2" s="1"/>
      <c r="E2" s="186" t="s">
        <v>1142</v>
      </c>
      <c r="L2" s="159"/>
    </row>
    <row r="3" spans="2:23" x14ac:dyDescent="0.25">
      <c r="D3" t="s">
        <v>1143</v>
      </c>
      <c r="E3" t="s">
        <v>1124</v>
      </c>
      <c r="F3" t="s">
        <v>1125</v>
      </c>
      <c r="G3" t="s">
        <v>1126</v>
      </c>
      <c r="H3" t="s">
        <v>1127</v>
      </c>
      <c r="I3" t="s">
        <v>1128</v>
      </c>
      <c r="J3" t="s">
        <v>1129</v>
      </c>
      <c r="K3" t="s">
        <v>1130</v>
      </c>
      <c r="L3" t="s">
        <v>1131</v>
      </c>
      <c r="M3" t="s">
        <v>1132</v>
      </c>
      <c r="N3" t="s">
        <v>1133</v>
      </c>
      <c r="O3" t="s">
        <v>1134</v>
      </c>
      <c r="P3" t="s">
        <v>1135</v>
      </c>
      <c r="Q3" t="s">
        <v>1136</v>
      </c>
      <c r="R3" t="s">
        <v>1137</v>
      </c>
      <c r="S3" t="s">
        <v>1138</v>
      </c>
      <c r="T3" t="s">
        <v>1139</v>
      </c>
      <c r="U3" t="s">
        <v>1140</v>
      </c>
      <c r="V3" t="s">
        <v>1141</v>
      </c>
      <c r="W3" s="79" t="s">
        <v>1044</v>
      </c>
    </row>
    <row r="4" spans="2:23" x14ac:dyDescent="0.25">
      <c r="C4">
        <v>2010</v>
      </c>
      <c r="D4" s="186">
        <f>'By Alt 1000s (0-500 inc)'!D4+'By Alt 1000s (0-500 inc)'!E4</f>
        <v>4</v>
      </c>
      <c r="E4" s="186">
        <f>'By Alt 1000s (0-500 inc)'!F4</f>
        <v>1</v>
      </c>
      <c r="F4" s="186">
        <f>'By Alt 1000s (0-500 inc)'!G4</f>
        <v>0</v>
      </c>
      <c r="G4" s="186">
        <f>'By Alt 1000s (0-500 inc)'!H4</f>
        <v>0</v>
      </c>
      <c r="H4" s="186">
        <f>'By Alt 1000s (0-500 inc)'!I4</f>
        <v>0</v>
      </c>
      <c r="I4" s="186">
        <f>'By Alt 1000s (0-500 inc)'!J4</f>
        <v>0</v>
      </c>
      <c r="J4" s="186">
        <f>'By Alt 1000s (0-500 inc)'!K4</f>
        <v>1</v>
      </c>
      <c r="K4" s="186">
        <f>'By Alt 1000s (0-500 inc)'!L4</f>
        <v>0</v>
      </c>
      <c r="L4" s="186">
        <f>'By Alt 1000s (0-500 inc)'!M4</f>
        <v>0</v>
      </c>
      <c r="M4" s="186">
        <f>'By Alt 1000s (0-500 inc)'!N4</f>
        <v>0</v>
      </c>
      <c r="N4" s="186">
        <f>'By Alt 1000s (0-500 inc)'!O4</f>
        <v>0</v>
      </c>
      <c r="O4" s="186">
        <f>'By Alt 1000s (0-500 inc)'!P4</f>
        <v>0</v>
      </c>
      <c r="P4" s="186">
        <f>'By Alt 1000s (0-500 inc)'!Q4</f>
        <v>0</v>
      </c>
      <c r="Q4" s="186">
        <f>'By Alt 1000s (0-500 inc)'!R4</f>
        <v>0</v>
      </c>
      <c r="R4" s="186">
        <f>'By Alt 1000s (0-500 inc)'!S4</f>
        <v>0</v>
      </c>
      <c r="S4" s="186">
        <f>'By Alt 1000s (0-500 inc)'!T4</f>
        <v>0</v>
      </c>
      <c r="T4" s="186">
        <f>'By Alt 1000s (0-500 inc)'!U4</f>
        <v>0</v>
      </c>
      <c r="U4" s="186">
        <f>'By Alt 1000s (0-500 inc)'!V4</f>
        <v>0</v>
      </c>
      <c r="V4" s="186">
        <f>'By Alt 1000s (0-500 inc)'!W4</f>
        <v>0</v>
      </c>
      <c r="W4">
        <f>SUM(D4:V4)</f>
        <v>6</v>
      </c>
    </row>
    <row r="5" spans="2:23" x14ac:dyDescent="0.25">
      <c r="C5">
        <v>2011</v>
      </c>
      <c r="D5" s="186">
        <f>'By Alt 1000s (0-500 inc)'!D5+'By Alt 1000s (0-500 inc)'!E5</f>
        <v>0</v>
      </c>
      <c r="E5" s="186">
        <f>'By Alt 1000s (0-500 inc)'!F5</f>
        <v>0</v>
      </c>
      <c r="F5" s="186">
        <f>'By Alt 1000s (0-500 inc)'!G5</f>
        <v>0</v>
      </c>
      <c r="G5" s="186">
        <f>'By Alt 1000s (0-500 inc)'!H5</f>
        <v>0</v>
      </c>
      <c r="H5" s="186">
        <f>'By Alt 1000s (0-500 inc)'!I5</f>
        <v>0</v>
      </c>
      <c r="I5" s="186">
        <f>'By Alt 1000s (0-500 inc)'!J5</f>
        <v>0</v>
      </c>
      <c r="J5" s="186">
        <f>'By Alt 1000s (0-500 inc)'!K5</f>
        <v>0</v>
      </c>
      <c r="K5" s="186">
        <f>'By Alt 1000s (0-500 inc)'!L5</f>
        <v>0</v>
      </c>
      <c r="L5" s="186">
        <f>'By Alt 1000s (0-500 inc)'!M5</f>
        <v>0</v>
      </c>
      <c r="M5" s="186">
        <f>'By Alt 1000s (0-500 inc)'!N5</f>
        <v>0</v>
      </c>
      <c r="N5" s="186">
        <f>'By Alt 1000s (0-500 inc)'!O5</f>
        <v>0</v>
      </c>
      <c r="O5" s="186">
        <f>'By Alt 1000s (0-500 inc)'!P5</f>
        <v>0</v>
      </c>
      <c r="P5" s="186">
        <f>'By Alt 1000s (0-500 inc)'!Q5</f>
        <v>0</v>
      </c>
      <c r="Q5" s="186">
        <f>'By Alt 1000s (0-500 inc)'!R5</f>
        <v>0</v>
      </c>
      <c r="R5" s="186">
        <f>'By Alt 1000s (0-500 inc)'!S5</f>
        <v>0</v>
      </c>
      <c r="S5" s="186">
        <f>'By Alt 1000s (0-500 inc)'!T5</f>
        <v>0</v>
      </c>
      <c r="T5" s="186">
        <f>'By Alt 1000s (0-500 inc)'!U5</f>
        <v>0</v>
      </c>
      <c r="U5" s="186">
        <f>'By Alt 1000s (0-500 inc)'!V5</f>
        <v>0</v>
      </c>
      <c r="V5" s="186">
        <f>'By Alt 1000s (0-500 inc)'!W5</f>
        <v>0</v>
      </c>
      <c r="W5">
        <f t="shared" ref="W5:W16" si="0">SUM(D5:V5)</f>
        <v>0</v>
      </c>
    </row>
    <row r="6" spans="2:23" x14ac:dyDescent="0.25">
      <c r="C6">
        <v>2012</v>
      </c>
      <c r="D6" s="186">
        <f>'By Alt 1000s (0-500 inc)'!D6+'By Alt 1000s (0-500 inc)'!E6</f>
        <v>1</v>
      </c>
      <c r="E6" s="186">
        <f>'By Alt 1000s (0-500 inc)'!F6</f>
        <v>2</v>
      </c>
      <c r="F6" s="186">
        <f>'By Alt 1000s (0-500 inc)'!G6</f>
        <v>0</v>
      </c>
      <c r="G6" s="186">
        <f>'By Alt 1000s (0-500 inc)'!H6</f>
        <v>1</v>
      </c>
      <c r="H6" s="186">
        <f>'By Alt 1000s (0-500 inc)'!I6</f>
        <v>0</v>
      </c>
      <c r="I6" s="186">
        <f>'By Alt 1000s (0-500 inc)'!J6</f>
        <v>0</v>
      </c>
      <c r="J6" s="186">
        <f>'By Alt 1000s (0-500 inc)'!K6</f>
        <v>0</v>
      </c>
      <c r="K6" s="186">
        <f>'By Alt 1000s (0-500 inc)'!L6</f>
        <v>0</v>
      </c>
      <c r="L6" s="186">
        <f>'By Alt 1000s (0-500 inc)'!M6</f>
        <v>0</v>
      </c>
      <c r="M6" s="186">
        <f>'By Alt 1000s (0-500 inc)'!N6</f>
        <v>0</v>
      </c>
      <c r="N6" s="186">
        <f>'By Alt 1000s (0-500 inc)'!O6</f>
        <v>1</v>
      </c>
      <c r="O6" s="186">
        <f>'By Alt 1000s (0-500 inc)'!P6</f>
        <v>0</v>
      </c>
      <c r="P6" s="186">
        <f>'By Alt 1000s (0-500 inc)'!Q6</f>
        <v>0</v>
      </c>
      <c r="Q6" s="186">
        <f>'By Alt 1000s (0-500 inc)'!R6</f>
        <v>0</v>
      </c>
      <c r="R6" s="186">
        <f>'By Alt 1000s (0-500 inc)'!S6</f>
        <v>0</v>
      </c>
      <c r="S6" s="186">
        <f>'By Alt 1000s (0-500 inc)'!T6</f>
        <v>0</v>
      </c>
      <c r="T6" s="186">
        <f>'By Alt 1000s (0-500 inc)'!U6</f>
        <v>0</v>
      </c>
      <c r="U6" s="186">
        <f>'By Alt 1000s (0-500 inc)'!V6</f>
        <v>0</v>
      </c>
      <c r="V6" s="186">
        <f>'By Alt 1000s (0-500 inc)'!W6</f>
        <v>0</v>
      </c>
      <c r="W6">
        <f t="shared" si="0"/>
        <v>5</v>
      </c>
    </row>
    <row r="7" spans="2:23" x14ac:dyDescent="0.25">
      <c r="C7">
        <v>2013</v>
      </c>
      <c r="D7" s="186">
        <f>'By Alt 1000s (0-500 inc)'!D7+'By Alt 1000s (0-500 inc)'!E7</f>
        <v>0</v>
      </c>
      <c r="E7" s="186">
        <f>'By Alt 1000s (0-500 inc)'!F7</f>
        <v>0</v>
      </c>
      <c r="F7" s="186">
        <f>'By Alt 1000s (0-500 inc)'!G7</f>
        <v>0</v>
      </c>
      <c r="G7" s="186">
        <f>'By Alt 1000s (0-500 inc)'!H7</f>
        <v>0</v>
      </c>
      <c r="H7" s="186">
        <f>'By Alt 1000s (0-500 inc)'!I7</f>
        <v>0</v>
      </c>
      <c r="I7" s="186">
        <f>'By Alt 1000s (0-500 inc)'!J7</f>
        <v>0</v>
      </c>
      <c r="J7" s="186">
        <f>'By Alt 1000s (0-500 inc)'!K7</f>
        <v>0</v>
      </c>
      <c r="K7" s="186">
        <f>'By Alt 1000s (0-500 inc)'!L7</f>
        <v>0</v>
      </c>
      <c r="L7" s="186">
        <f>'By Alt 1000s (0-500 inc)'!M7</f>
        <v>0</v>
      </c>
      <c r="M7" s="186">
        <f>'By Alt 1000s (0-500 inc)'!N7</f>
        <v>0</v>
      </c>
      <c r="N7" s="186">
        <f>'By Alt 1000s (0-500 inc)'!O7</f>
        <v>0</v>
      </c>
      <c r="O7" s="186">
        <f>'By Alt 1000s (0-500 inc)'!P7</f>
        <v>0</v>
      </c>
      <c r="P7" s="186">
        <f>'By Alt 1000s (0-500 inc)'!Q7</f>
        <v>0</v>
      </c>
      <c r="Q7" s="186">
        <f>'By Alt 1000s (0-500 inc)'!R7</f>
        <v>0</v>
      </c>
      <c r="R7" s="186">
        <f>'By Alt 1000s (0-500 inc)'!S7</f>
        <v>0</v>
      </c>
      <c r="S7" s="186">
        <f>'By Alt 1000s (0-500 inc)'!T7</f>
        <v>0</v>
      </c>
      <c r="T7" s="186">
        <f>'By Alt 1000s (0-500 inc)'!U7</f>
        <v>0</v>
      </c>
      <c r="U7" s="186">
        <f>'By Alt 1000s (0-500 inc)'!V7</f>
        <v>0</v>
      </c>
      <c r="V7" s="186">
        <f>'By Alt 1000s (0-500 inc)'!W7</f>
        <v>0</v>
      </c>
      <c r="W7">
        <f t="shared" si="0"/>
        <v>0</v>
      </c>
    </row>
    <row r="8" spans="2:23" x14ac:dyDescent="0.25">
      <c r="C8">
        <v>2014</v>
      </c>
      <c r="D8" s="186">
        <f>'By Alt 1000s (0-500 inc)'!D8+'By Alt 1000s (0-500 inc)'!E8</f>
        <v>7</v>
      </c>
      <c r="E8" s="186">
        <f>'By Alt 1000s (0-500 inc)'!F8</f>
        <v>2</v>
      </c>
      <c r="F8" s="186">
        <f>'By Alt 1000s (0-500 inc)'!G8</f>
        <v>0</v>
      </c>
      <c r="G8" s="186">
        <f>'By Alt 1000s (0-500 inc)'!H8</f>
        <v>0</v>
      </c>
      <c r="H8" s="186">
        <f>'By Alt 1000s (0-500 inc)'!I8</f>
        <v>0</v>
      </c>
      <c r="I8" s="186">
        <f>'By Alt 1000s (0-500 inc)'!J8</f>
        <v>0</v>
      </c>
      <c r="J8" s="186">
        <f>'By Alt 1000s (0-500 inc)'!K8</f>
        <v>0</v>
      </c>
      <c r="K8" s="186">
        <f>'By Alt 1000s (0-500 inc)'!L8</f>
        <v>0</v>
      </c>
      <c r="L8" s="186">
        <f>'By Alt 1000s (0-500 inc)'!M8</f>
        <v>0</v>
      </c>
      <c r="M8" s="186">
        <f>'By Alt 1000s (0-500 inc)'!N8</f>
        <v>0</v>
      </c>
      <c r="N8" s="186">
        <f>'By Alt 1000s (0-500 inc)'!O8</f>
        <v>0</v>
      </c>
      <c r="O8" s="186">
        <f>'By Alt 1000s (0-500 inc)'!P8</f>
        <v>0</v>
      </c>
      <c r="P8" s="186">
        <f>'By Alt 1000s (0-500 inc)'!Q8</f>
        <v>0</v>
      </c>
      <c r="Q8" s="186">
        <f>'By Alt 1000s (0-500 inc)'!R8</f>
        <v>0</v>
      </c>
      <c r="R8" s="186">
        <f>'By Alt 1000s (0-500 inc)'!S8</f>
        <v>0</v>
      </c>
      <c r="S8" s="186">
        <f>'By Alt 1000s (0-500 inc)'!T8</f>
        <v>0</v>
      </c>
      <c r="T8" s="186">
        <f>'By Alt 1000s (0-500 inc)'!U8</f>
        <v>0</v>
      </c>
      <c r="U8" s="186">
        <f>'By Alt 1000s (0-500 inc)'!V8</f>
        <v>0</v>
      </c>
      <c r="V8" s="186">
        <f>'By Alt 1000s (0-500 inc)'!W8</f>
        <v>0</v>
      </c>
      <c r="W8">
        <f t="shared" si="0"/>
        <v>9</v>
      </c>
    </row>
    <row r="9" spans="2:23" x14ac:dyDescent="0.25">
      <c r="C9">
        <v>2015</v>
      </c>
      <c r="D9" s="186">
        <f>'By Alt 1000s (0-500 inc)'!D9+'By Alt 1000s (0-500 inc)'!E9</f>
        <v>10</v>
      </c>
      <c r="E9" s="186">
        <f>'By Alt 1000s (0-500 inc)'!F9</f>
        <v>13</v>
      </c>
      <c r="F9" s="186">
        <f>'By Alt 1000s (0-500 inc)'!G9</f>
        <v>9</v>
      </c>
      <c r="G9" s="186">
        <f>'By Alt 1000s (0-500 inc)'!H9</f>
        <v>2</v>
      </c>
      <c r="H9" s="186">
        <f>'By Alt 1000s (0-500 inc)'!I9</f>
        <v>1</v>
      </c>
      <c r="I9" s="186">
        <f>'By Alt 1000s (0-500 inc)'!J9</f>
        <v>1</v>
      </c>
      <c r="J9" s="186">
        <f>'By Alt 1000s (0-500 inc)'!K9</f>
        <v>1</v>
      </c>
      <c r="K9" s="186">
        <f>'By Alt 1000s (0-500 inc)'!L9</f>
        <v>0</v>
      </c>
      <c r="L9" s="186">
        <f>'By Alt 1000s (0-500 inc)'!M9</f>
        <v>0</v>
      </c>
      <c r="M9" s="186">
        <f>'By Alt 1000s (0-500 inc)'!N9</f>
        <v>1</v>
      </c>
      <c r="N9" s="186">
        <f>'By Alt 1000s (0-500 inc)'!O9</f>
        <v>0</v>
      </c>
      <c r="O9" s="186">
        <f>'By Alt 1000s (0-500 inc)'!P9</f>
        <v>0</v>
      </c>
      <c r="P9" s="186">
        <f>'By Alt 1000s (0-500 inc)'!Q9</f>
        <v>0</v>
      </c>
      <c r="Q9" s="186">
        <f>'By Alt 1000s (0-500 inc)'!R9</f>
        <v>1</v>
      </c>
      <c r="R9" s="186">
        <f>'By Alt 1000s (0-500 inc)'!S9</f>
        <v>0</v>
      </c>
      <c r="S9" s="186">
        <f>'By Alt 1000s (0-500 inc)'!T9</f>
        <v>1</v>
      </c>
      <c r="T9" s="186">
        <f>'By Alt 1000s (0-500 inc)'!U9</f>
        <v>0</v>
      </c>
      <c r="U9" s="186">
        <f>'By Alt 1000s (0-500 inc)'!V9</f>
        <v>0</v>
      </c>
      <c r="V9" s="186">
        <f>'By Alt 1000s (0-500 inc)'!W9</f>
        <v>0</v>
      </c>
      <c r="W9">
        <f t="shared" si="0"/>
        <v>40</v>
      </c>
    </row>
    <row r="10" spans="2:23" x14ac:dyDescent="0.25">
      <c r="C10">
        <v>2016</v>
      </c>
      <c r="D10" s="186">
        <f>'By Alt 1000s (0-500 inc)'!D10+'By Alt 1000s (0-500 inc)'!E10</f>
        <v>18</v>
      </c>
      <c r="E10" s="186">
        <f>'By Alt 1000s (0-500 inc)'!F10</f>
        <v>23</v>
      </c>
      <c r="F10" s="186">
        <f>'By Alt 1000s (0-500 inc)'!G10</f>
        <v>12</v>
      </c>
      <c r="G10" s="186">
        <f>'By Alt 1000s (0-500 inc)'!H10</f>
        <v>6</v>
      </c>
      <c r="H10" s="186">
        <f>'By Alt 1000s (0-500 inc)'!I10</f>
        <v>9</v>
      </c>
      <c r="I10" s="186">
        <f>'By Alt 1000s (0-500 inc)'!J10</f>
        <v>10</v>
      </c>
      <c r="J10" s="186">
        <f>'By Alt 1000s (0-500 inc)'!K10</f>
        <v>4</v>
      </c>
      <c r="K10" s="186">
        <f>'By Alt 1000s (0-500 inc)'!L10</f>
        <v>2</v>
      </c>
      <c r="L10" s="186">
        <f>'By Alt 1000s (0-500 inc)'!M10</f>
        <v>1</v>
      </c>
      <c r="M10" s="186">
        <f>'By Alt 1000s (0-500 inc)'!N10</f>
        <v>3</v>
      </c>
      <c r="N10" s="186">
        <f>'By Alt 1000s (0-500 inc)'!O10</f>
        <v>2</v>
      </c>
      <c r="O10" s="186">
        <f>'By Alt 1000s (0-500 inc)'!P10</f>
        <v>1</v>
      </c>
      <c r="P10" s="186">
        <f>'By Alt 1000s (0-500 inc)'!Q10</f>
        <v>1</v>
      </c>
      <c r="Q10" s="186">
        <f>'By Alt 1000s (0-500 inc)'!R10</f>
        <v>0</v>
      </c>
      <c r="R10" s="186">
        <f>'By Alt 1000s (0-500 inc)'!S10</f>
        <v>0</v>
      </c>
      <c r="S10" s="186">
        <f>'By Alt 1000s (0-500 inc)'!T10</f>
        <v>0</v>
      </c>
      <c r="T10" s="186">
        <f>'By Alt 1000s (0-500 inc)'!U10</f>
        <v>0</v>
      </c>
      <c r="U10" s="186">
        <f>'By Alt 1000s (0-500 inc)'!V10</f>
        <v>0</v>
      </c>
      <c r="V10" s="186">
        <f>'By Alt 1000s (0-500 inc)'!W10</f>
        <v>2</v>
      </c>
      <c r="W10">
        <f t="shared" si="0"/>
        <v>94</v>
      </c>
    </row>
    <row r="11" spans="2:23" x14ac:dyDescent="0.25">
      <c r="C11">
        <v>2017</v>
      </c>
      <c r="D11" s="186">
        <f>'By Alt 1000s (0-500 inc)'!D11+'By Alt 1000s (0-500 inc)'!E11</f>
        <v>26</v>
      </c>
      <c r="E11" s="186">
        <f>'By Alt 1000s (0-500 inc)'!F11</f>
        <v>29</v>
      </c>
      <c r="F11" s="186">
        <f>'By Alt 1000s (0-500 inc)'!G11</f>
        <v>16</v>
      </c>
      <c r="G11" s="186">
        <f>'By Alt 1000s (0-500 inc)'!H11</f>
        <v>11</v>
      </c>
      <c r="H11" s="186">
        <f>'By Alt 1000s (0-500 inc)'!I11</f>
        <v>6</v>
      </c>
      <c r="I11" s="186">
        <f>'By Alt 1000s (0-500 inc)'!J11</f>
        <v>8</v>
      </c>
      <c r="J11" s="186">
        <f>'By Alt 1000s (0-500 inc)'!K11</f>
        <v>4</v>
      </c>
      <c r="K11" s="186">
        <f>'By Alt 1000s (0-500 inc)'!L11</f>
        <v>3</v>
      </c>
      <c r="L11" s="186">
        <f>'By Alt 1000s (0-500 inc)'!M11</f>
        <v>2</v>
      </c>
      <c r="M11" s="186">
        <f>'By Alt 1000s (0-500 inc)'!N11</f>
        <v>3</v>
      </c>
      <c r="N11" s="186">
        <f>'By Alt 1000s (0-500 inc)'!O11</f>
        <v>0</v>
      </c>
      <c r="O11" s="186">
        <f>'By Alt 1000s (0-500 inc)'!P11</f>
        <v>2</v>
      </c>
      <c r="P11" s="186">
        <f>'By Alt 1000s (0-500 inc)'!Q11</f>
        <v>0</v>
      </c>
      <c r="Q11" s="186">
        <f>'By Alt 1000s (0-500 inc)'!R11</f>
        <v>1</v>
      </c>
      <c r="R11" s="186">
        <f>'By Alt 1000s (0-500 inc)'!S11</f>
        <v>0</v>
      </c>
      <c r="S11" s="186">
        <f>'By Alt 1000s (0-500 inc)'!T11</f>
        <v>0</v>
      </c>
      <c r="T11" s="186">
        <f>'By Alt 1000s (0-500 inc)'!U11</f>
        <v>0</v>
      </c>
      <c r="U11" s="186">
        <f>'By Alt 1000s (0-500 inc)'!V11</f>
        <v>1</v>
      </c>
      <c r="V11" s="186">
        <f>'By Alt 1000s (0-500 inc)'!W11</f>
        <v>1</v>
      </c>
      <c r="W11">
        <f t="shared" si="0"/>
        <v>113</v>
      </c>
    </row>
    <row r="12" spans="2:23" x14ac:dyDescent="0.25">
      <c r="C12">
        <v>2018</v>
      </c>
      <c r="D12" s="186">
        <f>'By Alt 1000s (0-500 inc)'!D12+'By Alt 1000s (0-500 inc)'!E12</f>
        <v>32</v>
      </c>
      <c r="E12" s="186">
        <f>'By Alt 1000s (0-500 inc)'!F12</f>
        <v>26</v>
      </c>
      <c r="F12" s="186">
        <f>'By Alt 1000s (0-500 inc)'!G12</f>
        <v>21</v>
      </c>
      <c r="G12" s="186">
        <f>'By Alt 1000s (0-500 inc)'!H12</f>
        <v>19</v>
      </c>
      <c r="H12" s="186">
        <f>'By Alt 1000s (0-500 inc)'!I12</f>
        <v>10</v>
      </c>
      <c r="I12" s="186">
        <f>'By Alt 1000s (0-500 inc)'!J12</f>
        <v>5</v>
      </c>
      <c r="J12" s="186">
        <f>'By Alt 1000s (0-500 inc)'!K12</f>
        <v>6</v>
      </c>
      <c r="K12" s="186">
        <f>'By Alt 1000s (0-500 inc)'!L12</f>
        <v>5</v>
      </c>
      <c r="L12" s="186">
        <f>'By Alt 1000s (0-500 inc)'!M12</f>
        <v>4</v>
      </c>
      <c r="M12" s="186">
        <f>'By Alt 1000s (0-500 inc)'!N12</f>
        <v>4</v>
      </c>
      <c r="N12" s="186">
        <f>'By Alt 1000s (0-500 inc)'!O12</f>
        <v>0</v>
      </c>
      <c r="O12" s="186">
        <f>'By Alt 1000s (0-500 inc)'!P12</f>
        <v>2</v>
      </c>
      <c r="P12" s="186">
        <f>'By Alt 1000s (0-500 inc)'!Q12</f>
        <v>1</v>
      </c>
      <c r="Q12" s="186">
        <f>'By Alt 1000s (0-500 inc)'!R12</f>
        <v>0</v>
      </c>
      <c r="R12" s="186">
        <f>'By Alt 1000s (0-500 inc)'!S12</f>
        <v>0</v>
      </c>
      <c r="S12" s="186">
        <f>'By Alt 1000s (0-500 inc)'!T12</f>
        <v>2</v>
      </c>
      <c r="T12" s="186">
        <f>'By Alt 1000s (0-500 inc)'!U12</f>
        <v>0</v>
      </c>
      <c r="U12" s="186">
        <f>'By Alt 1000s (0-500 inc)'!V12</f>
        <v>0</v>
      </c>
      <c r="V12" s="186">
        <f>'By Alt 1000s (0-500 inc)'!W12</f>
        <v>2</v>
      </c>
      <c r="W12">
        <f t="shared" si="0"/>
        <v>139</v>
      </c>
    </row>
    <row r="13" spans="2:23" x14ac:dyDescent="0.25">
      <c r="C13">
        <v>2019</v>
      </c>
      <c r="D13" s="186">
        <f>'By Alt 1000s (0-500 inc)'!D13+'By Alt 1000s (0-500 inc)'!E13</f>
        <v>18</v>
      </c>
      <c r="E13" s="186">
        <f>'By Alt 1000s (0-500 inc)'!F13</f>
        <v>17</v>
      </c>
      <c r="F13" s="186">
        <f>'By Alt 1000s (0-500 inc)'!G13</f>
        <v>25</v>
      </c>
      <c r="G13" s="186">
        <f>'By Alt 1000s (0-500 inc)'!H13</f>
        <v>12</v>
      </c>
      <c r="H13" s="186">
        <f>'By Alt 1000s (0-500 inc)'!I13</f>
        <v>8</v>
      </c>
      <c r="I13" s="186">
        <f>'By Alt 1000s (0-500 inc)'!J13</f>
        <v>12</v>
      </c>
      <c r="J13" s="186">
        <f>'By Alt 1000s (0-500 inc)'!K13</f>
        <v>9</v>
      </c>
      <c r="K13" s="186">
        <f>'By Alt 1000s (0-500 inc)'!L13</f>
        <v>6</v>
      </c>
      <c r="L13" s="186">
        <f>'By Alt 1000s (0-500 inc)'!M13</f>
        <v>3</v>
      </c>
      <c r="M13" s="186">
        <f>'By Alt 1000s (0-500 inc)'!N13</f>
        <v>5</v>
      </c>
      <c r="N13" s="186">
        <f>'By Alt 1000s (0-500 inc)'!O13</f>
        <v>3</v>
      </c>
      <c r="O13" s="186">
        <f>'By Alt 1000s (0-500 inc)'!P13</f>
        <v>0</v>
      </c>
      <c r="P13" s="186">
        <f>'By Alt 1000s (0-500 inc)'!Q13</f>
        <v>0</v>
      </c>
      <c r="Q13" s="186">
        <f>'By Alt 1000s (0-500 inc)'!R13</f>
        <v>3</v>
      </c>
      <c r="R13" s="186">
        <f>'By Alt 1000s (0-500 inc)'!S13</f>
        <v>1</v>
      </c>
      <c r="S13" s="186">
        <f>'By Alt 1000s (0-500 inc)'!T13</f>
        <v>0</v>
      </c>
      <c r="T13" s="186">
        <f>'By Alt 1000s (0-500 inc)'!U13</f>
        <v>0</v>
      </c>
      <c r="U13" s="186">
        <f>'By Alt 1000s (0-500 inc)'!V13</f>
        <v>0</v>
      </c>
      <c r="V13" s="186">
        <f>'By Alt 1000s (0-500 inc)'!W13</f>
        <v>3</v>
      </c>
      <c r="W13">
        <f t="shared" si="0"/>
        <v>125</v>
      </c>
    </row>
    <row r="14" spans="2:23" x14ac:dyDescent="0.25">
      <c r="C14">
        <v>2020</v>
      </c>
      <c r="D14" s="186">
        <f>'By Alt 1000s (0-500 inc)'!D14+'By Alt 1000s (0-500 inc)'!E14</f>
        <v>10</v>
      </c>
      <c r="E14" s="186">
        <f>'By Alt 1000s (0-500 inc)'!F14</f>
        <v>13</v>
      </c>
      <c r="F14" s="186">
        <f>'By Alt 1000s (0-500 inc)'!G14</f>
        <v>6</v>
      </c>
      <c r="G14" s="186">
        <f>'By Alt 1000s (0-500 inc)'!H14</f>
        <v>4</v>
      </c>
      <c r="H14" s="186">
        <f>'By Alt 1000s (0-500 inc)'!I14</f>
        <v>1</v>
      </c>
      <c r="I14" s="186">
        <f>'By Alt 1000s (0-500 inc)'!J14</f>
        <v>5</v>
      </c>
      <c r="J14" s="186">
        <f>'By Alt 1000s (0-500 inc)'!K14</f>
        <v>1</v>
      </c>
      <c r="K14" s="186">
        <f>'By Alt 1000s (0-500 inc)'!L14</f>
        <v>1</v>
      </c>
      <c r="L14" s="186">
        <f>'By Alt 1000s (0-500 inc)'!M14</f>
        <v>1</v>
      </c>
      <c r="M14" s="186">
        <f>'By Alt 1000s (0-500 inc)'!N14</f>
        <v>1</v>
      </c>
      <c r="N14" s="186">
        <f>'By Alt 1000s (0-500 inc)'!O14</f>
        <v>0</v>
      </c>
      <c r="O14" s="186">
        <f>'By Alt 1000s (0-500 inc)'!P14</f>
        <v>0</v>
      </c>
      <c r="P14" s="186">
        <f>'By Alt 1000s (0-500 inc)'!Q14</f>
        <v>0</v>
      </c>
      <c r="Q14" s="186">
        <f>'By Alt 1000s (0-500 inc)'!R14</f>
        <v>1</v>
      </c>
      <c r="R14" s="186">
        <f>'By Alt 1000s (0-500 inc)'!S14</f>
        <v>0</v>
      </c>
      <c r="S14" s="186">
        <f>'By Alt 1000s (0-500 inc)'!T14</f>
        <v>1</v>
      </c>
      <c r="T14" s="186">
        <f>'By Alt 1000s (0-500 inc)'!U14</f>
        <v>0</v>
      </c>
      <c r="U14" s="186">
        <f>'By Alt 1000s (0-500 inc)'!V14</f>
        <v>0</v>
      </c>
      <c r="V14" s="186">
        <f>'By Alt 1000s (0-500 inc)'!W14</f>
        <v>0</v>
      </c>
      <c r="W14">
        <f t="shared" si="0"/>
        <v>45</v>
      </c>
    </row>
    <row r="15" spans="2:23" x14ac:dyDescent="0.25">
      <c r="C15">
        <v>2021</v>
      </c>
      <c r="D15" s="186">
        <f>'By Alt 1000s (0-500 inc)'!D15+'By Alt 1000s (0-500 inc)'!E15</f>
        <v>18</v>
      </c>
      <c r="E15" s="186">
        <f>'By Alt 1000s (0-500 inc)'!F15</f>
        <v>10</v>
      </c>
      <c r="F15" s="186">
        <f>'By Alt 1000s (0-500 inc)'!G15</f>
        <v>13</v>
      </c>
      <c r="G15" s="186">
        <f>'By Alt 1000s (0-500 inc)'!H15</f>
        <v>9</v>
      </c>
      <c r="H15" s="186">
        <f>'By Alt 1000s (0-500 inc)'!I15</f>
        <v>4</v>
      </c>
      <c r="I15" s="186">
        <f>'By Alt 1000s (0-500 inc)'!J15</f>
        <v>1</v>
      </c>
      <c r="J15" s="186">
        <f>'By Alt 1000s (0-500 inc)'!K15</f>
        <v>2</v>
      </c>
      <c r="K15" s="186">
        <f>'By Alt 1000s (0-500 inc)'!L15</f>
        <v>2</v>
      </c>
      <c r="L15" s="186">
        <f>'By Alt 1000s (0-500 inc)'!M15</f>
        <v>1</v>
      </c>
      <c r="M15" s="186">
        <f>'By Alt 1000s (0-500 inc)'!N15</f>
        <v>4</v>
      </c>
      <c r="N15" s="186">
        <f>'By Alt 1000s (0-500 inc)'!O15</f>
        <v>1</v>
      </c>
      <c r="O15" s="186">
        <f>'By Alt 1000s (0-500 inc)'!P15</f>
        <v>0</v>
      </c>
      <c r="P15" s="186">
        <f>'By Alt 1000s (0-500 inc)'!Q15</f>
        <v>0</v>
      </c>
      <c r="Q15" s="186">
        <f>'By Alt 1000s (0-500 inc)'!R15</f>
        <v>0</v>
      </c>
      <c r="R15" s="186">
        <f>'By Alt 1000s (0-500 inc)'!S15</f>
        <v>0</v>
      </c>
      <c r="S15" s="186">
        <f>'By Alt 1000s (0-500 inc)'!T15</f>
        <v>0</v>
      </c>
      <c r="T15" s="186">
        <f>'By Alt 1000s (0-500 inc)'!U15</f>
        <v>0</v>
      </c>
      <c r="U15" s="186">
        <f>'By Alt 1000s (0-500 inc)'!V15</f>
        <v>0</v>
      </c>
      <c r="V15" s="186">
        <f>'By Alt 1000s (0-500 inc)'!W15</f>
        <v>1</v>
      </c>
      <c r="W15">
        <f t="shared" si="0"/>
        <v>66</v>
      </c>
    </row>
    <row r="16" spans="2:23" x14ac:dyDescent="0.25">
      <c r="C16" t="s">
        <v>1044</v>
      </c>
      <c r="D16">
        <f>SUM(D4:D14)</f>
        <v>126</v>
      </c>
      <c r="E16">
        <f t="shared" ref="E16:V16" si="1">SUM(E4:E14)</f>
        <v>126</v>
      </c>
      <c r="F16">
        <f t="shared" si="1"/>
        <v>89</v>
      </c>
      <c r="G16">
        <f t="shared" si="1"/>
        <v>55</v>
      </c>
      <c r="H16">
        <f t="shared" si="1"/>
        <v>35</v>
      </c>
      <c r="I16">
        <f t="shared" si="1"/>
        <v>41</v>
      </c>
      <c r="J16">
        <f t="shared" si="1"/>
        <v>26</v>
      </c>
      <c r="K16">
        <f t="shared" si="1"/>
        <v>17</v>
      </c>
      <c r="L16">
        <f t="shared" si="1"/>
        <v>11</v>
      </c>
      <c r="M16">
        <f t="shared" si="1"/>
        <v>17</v>
      </c>
      <c r="N16">
        <f t="shared" si="1"/>
        <v>6</v>
      </c>
      <c r="O16">
        <f t="shared" si="1"/>
        <v>5</v>
      </c>
      <c r="P16">
        <f t="shared" si="1"/>
        <v>2</v>
      </c>
      <c r="Q16">
        <f t="shared" si="1"/>
        <v>6</v>
      </c>
      <c r="R16">
        <f t="shared" si="1"/>
        <v>1</v>
      </c>
      <c r="S16">
        <f t="shared" si="1"/>
        <v>4</v>
      </c>
      <c r="T16">
        <f t="shared" si="1"/>
        <v>0</v>
      </c>
      <c r="U16">
        <f t="shared" si="1"/>
        <v>1</v>
      </c>
      <c r="V16">
        <f t="shared" si="1"/>
        <v>8</v>
      </c>
      <c r="W16">
        <f t="shared" si="0"/>
        <v>576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40c8c5-af6c-421f-bc2f-a819b9ebc475">
      <Value>5</Value>
      <Value>2</Value>
      <Value>1</Value>
    </TaxCatchAll>
    <obd7f88e7c304967bb7efaedae455aad xmlns="b340c8c5-af6c-421f-bc2f-a819b9ebc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Department</TermName>
          <TermId xmlns="http://schemas.microsoft.com/office/infopath/2007/PartnerControls">3accad92-ad1e-401f-b553-444d27f03d86</TermId>
        </TermInfo>
      </Terms>
    </obd7f88e7c304967bb7efaedae455aad>
    <md537954de5d4799b31f8b38caab65fb xmlns="b340c8c5-af6c-421f-bc2f-a819b9ebc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Safety Investigation and Reporting</TermName>
          <TermId xmlns="http://schemas.microsoft.com/office/infopath/2007/PartnerControls">ae65efa0-5d4e-4c61-843a-e1c45558aee3</TermId>
        </TermInfo>
      </Terms>
    </md537954de5d4799b31f8b38caab65fb>
    <c0579850fabd4de2a8282f228563db32 xmlns="b340c8c5-af6c-421f-bc2f-a819b9ebc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Airprox Board</TermName>
          <TermId xmlns="http://schemas.microsoft.com/office/infopath/2007/PartnerControls">330274e2-7cfb-42b2-8a81-0f435732ca2f</TermId>
        </TermInfo>
      </Terms>
    </c0579850fabd4de2a8282f228563db32>
    <_dlc_DocId xmlns="b340c8c5-af6c-421f-bc2f-a819b9ebc475">NC6U5J34S6RY-1412017450-11222</_dlc_DocId>
    <_dlc_DocIdUrl xmlns="b340c8c5-af6c-421f-bc2f-a819b9ebc475">
      <Url>https://caa.sharepoint.com/sites/COO-UKAB/_layouts/15/DocIdRedir.aspx?ID=NC6U5J34S6RY-1412017450-11222</Url>
      <Description>NC6U5J34S6RY-1412017450-11222</Description>
    </_dlc_DocIdUrl>
    <SharedWithUsers xmlns="b340c8c5-af6c-421f-bc2f-a819b9ebc475">
      <UserInfo>
        <DisplayName>Sarah Chouman</DisplayName>
        <AccountId>19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epartment Document" ma:contentTypeID="0x010100026BFE6A34D44FF09C8C098CCC1B744C007C591B1FA65D4F8E94680C2E4967330C000F665FBB91837944B7A40883AEF35F01" ma:contentTypeVersion="13" ma:contentTypeDescription="Create a new document." ma:contentTypeScope="" ma:versionID="d0238fb3524e2b441dc0e0f2118ab92c">
  <xsd:schema xmlns:xsd="http://www.w3.org/2001/XMLSchema" xmlns:xs="http://www.w3.org/2001/XMLSchema" xmlns:p="http://schemas.microsoft.com/office/2006/metadata/properties" xmlns:ns2="b340c8c5-af6c-421f-bc2f-a819b9ebc475" xmlns:ns3="592ef723-ec14-4715-b0c6-aa5beedb1a0f" targetNamespace="http://schemas.microsoft.com/office/2006/metadata/properties" ma:root="true" ma:fieldsID="dd2242b82ff78ee7e663a30c01ca31aa" ns2:_="" ns3:_="">
    <xsd:import namespace="b340c8c5-af6c-421f-bc2f-a819b9ebc475"/>
    <xsd:import namespace="592ef723-ec14-4715-b0c6-aa5beedb1a0f"/>
    <xsd:element name="properties">
      <xsd:complexType>
        <xsd:sequence>
          <xsd:element name="documentManagement">
            <xsd:complexType>
              <xsd:all>
                <xsd:element ref="ns2:obd7f88e7c304967bb7efaedae455aad" minOccurs="0"/>
                <xsd:element ref="ns2:TaxCatchAll" minOccurs="0"/>
                <xsd:element ref="ns2:TaxCatchAllLabel" minOccurs="0"/>
                <xsd:element ref="ns2:md537954de5d4799b31f8b38caab65fb" minOccurs="0"/>
                <xsd:element ref="ns2:c0579850fabd4de2a8282f228563db32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0c8c5-af6c-421f-bc2f-a819b9ebc475" elementFormDefault="qualified">
    <xsd:import namespace="http://schemas.microsoft.com/office/2006/documentManagement/types"/>
    <xsd:import namespace="http://schemas.microsoft.com/office/infopath/2007/PartnerControls"/>
    <xsd:element name="obd7f88e7c304967bb7efaedae455aad" ma:index="8" ma:taxonomy="true" ma:internalName="obd7f88e7c304967bb7efaedae455aad" ma:taxonomyFieldName="CAAContentGroup" ma:displayName="Content Group" ma:fieldId="{8bd7f88e-7c30-4967-bb7e-faedae455aad}" ma:sspId="32b1b85a-9065-498a-a715-2e842cb76486" ma:termSetId="078a1673-67d9-42ad-9a0e-7f45c535ee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020fd10-aca4-4dbb-b571-419a231db8e5}" ma:internalName="TaxCatchAll" ma:showField="CatchAllData" ma:web="b340c8c5-af6c-421f-bc2f-a819b9ebc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020fd10-aca4-4dbb-b571-419a231db8e5}" ma:internalName="TaxCatchAllLabel" ma:readOnly="true" ma:showField="CatchAllDataLabel" ma:web="b340c8c5-af6c-421f-bc2f-a819b9ebc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d537954de5d4799b31f8b38caab65fb" ma:index="12" ma:taxonomy="true" ma:internalName="md537954de5d4799b31f8b38caab65fb" ma:taxonomyFieldName="CAABusinessFunctions" ma:displayName="Business Functions" ma:default="1;#Safety Investigation and Reporting|ae65efa0-5d4e-4c61-843a-e1c45558aee3" ma:fieldId="{6d537954-de5d-4799-b31f-8b38caab65fb}" ma:taxonomyMulti="true" ma:sspId="32b1b85a-9065-498a-a715-2e842cb76486" ma:termSetId="cf28a2d6-8bcd-450b-a49a-65779e58cd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579850fabd4de2a8282f228563db32" ma:index="14" ma:taxonomy="true" ma:internalName="c0579850fabd4de2a8282f228563db32" ma:taxonomyFieldName="CAADepartments" ma:displayName="Departments" ma:default="2;#UK Airprox Board|330274e2-7cfb-42b2-8a81-0f435732ca2f" ma:fieldId="{c0579850-fabd-4de2-a828-2f228563db32}" ma:taxonomyMulti="true" ma:sspId="32b1b85a-9065-498a-a715-2e842cb76486" ma:termSetId="059fbec2-a57e-4088-9445-44d8563950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ef723-ec14-4715-b0c6-aa5beedb1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MediaServiceAutoTags" ma:index="25" nillable="true" ma:displayName="Tags" ma:internalName="MediaServiceAutoTags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01073-1620-4373-AFAE-65F646811095}">
  <ds:schemaRefs>
    <ds:schemaRef ds:uri="http://schemas.microsoft.com/office/infopath/2007/PartnerControls"/>
    <ds:schemaRef ds:uri="592ef723-ec14-4715-b0c6-aa5beedb1a0f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b340c8c5-af6c-421f-bc2f-a819b9ebc47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69B0766-AB44-4E18-8AED-C8FC19BAF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40c8c5-af6c-421f-bc2f-a819b9ebc475"/>
    <ds:schemaRef ds:uri="592ef723-ec14-4715-b0c6-aa5beedb1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12C81F-DB08-474E-91D0-8A2B580EB22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445F006-23E5-4979-B68F-992A6B28E2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UA_Other Data</vt:lpstr>
      <vt:lpstr>By Month</vt:lpstr>
      <vt:lpstr>By Risk</vt:lpstr>
      <vt:lpstr>By Alt 1000s (0-500 inc)</vt:lpstr>
      <vt:lpstr>By Alt 1000s</vt:lpstr>
    </vt:vector>
  </TitlesOfParts>
  <Manager/>
  <Company>Civil Aviation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Steve.Forward</dc:creator>
  <cp:keywords/>
  <dc:description/>
  <cp:lastModifiedBy>Sarah Chouman</cp:lastModifiedBy>
  <cp:revision/>
  <dcterms:created xsi:type="dcterms:W3CDTF">2015-10-01T08:32:39Z</dcterms:created>
  <dcterms:modified xsi:type="dcterms:W3CDTF">2021-12-15T20:37:58Z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2021-04-09T09:34:28Z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/>
  </property>
  <property fmtid="{D5CDD505-2E9C-101B-9397-08002B2CF9AE}" pid="8" name="MSIP_Label_3196a3aa-34a9-4b82-9eed-745e5fc3f53e_ContentBits">
    <vt:lpwstr>0</vt:lpwstr>
  </property>
  <property fmtid="{D5CDD505-2E9C-101B-9397-08002B2CF9AE}" pid="9" name="ContentTypeId">
    <vt:lpwstr>0x010100026BFE6A34D44FF09C8C098CCC1B744C007C591B1FA65D4F8E94680C2E4967330C000F665FBB91837944B7A40883AEF35F01</vt:lpwstr>
  </property>
  <property fmtid="{D5CDD505-2E9C-101B-9397-08002B2CF9AE}" pid="10" name="CAAContentGroup">
    <vt:lpwstr>5;#Department|3accad92-ad1e-401f-b553-444d27f03d86</vt:lpwstr>
  </property>
  <property fmtid="{D5CDD505-2E9C-101B-9397-08002B2CF9AE}" pid="11" name="CAADepartments">
    <vt:lpwstr>2;#UK Airprox Board|330274e2-7cfb-42b2-8a81-0f435732ca2f</vt:lpwstr>
  </property>
  <property fmtid="{D5CDD505-2E9C-101B-9397-08002B2CF9AE}" pid="12" name="CAABusinessFunctions">
    <vt:lpwstr>1;#Safety Investigation and Reporting|ae65efa0-5d4e-4c61-843a-e1c45558aee3</vt:lpwstr>
  </property>
  <property fmtid="{D5CDD505-2E9C-101B-9397-08002B2CF9AE}" pid="13" name="_dlc_DocIdItemGuid">
    <vt:lpwstr>77a02b28-2e14-4ddb-a139-e36319bf52ee</vt:lpwstr>
  </property>
</Properties>
</file>